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7170" activeTab="0"/>
  </bookViews>
  <sheets>
    <sheet name="Shape" sheetId="1" r:id="rId1"/>
    <sheet name="Pressur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<sst xmlns="http://schemas.openxmlformats.org/spreadsheetml/2006/main" count="64" uniqueCount="47">
  <si>
    <t>mm</t>
  </si>
  <si>
    <t>Côté carrés :</t>
  </si>
  <si>
    <t>Espace :</t>
  </si>
  <si>
    <t>Décalage :</t>
  </si>
  <si>
    <t>Cas</t>
  </si>
  <si>
    <t>S paral</t>
  </si>
  <si>
    <t>L seg a</t>
  </si>
  <si>
    <t>L seg b</t>
  </si>
  <si>
    <t>Xa1</t>
  </si>
  <si>
    <t>Ya1</t>
  </si>
  <si>
    <t>Xa2</t>
  </si>
  <si>
    <t>Ya2</t>
  </si>
  <si>
    <t>Xb1</t>
  </si>
  <si>
    <t>Yb1</t>
  </si>
  <si>
    <t>Xb2</t>
  </si>
  <si>
    <t>Yb2</t>
  </si>
  <si>
    <t>S secteurs</t>
  </si>
  <si>
    <t>C</t>
  </si>
  <si>
    <t>a</t>
  </si>
  <si>
    <r>
      <t>sin</t>
    </r>
    <r>
      <rPr>
        <sz val="10"/>
        <rFont val="Symbol"/>
        <family val="1"/>
      </rPr>
      <t>a</t>
    </r>
    <r>
      <rPr>
        <sz val="10"/>
        <rFont val="@Arial Unicode MS"/>
        <family val="2"/>
      </rPr>
      <t>/2</t>
    </r>
  </si>
  <si>
    <r>
      <t>S</t>
    </r>
    <r>
      <rPr>
        <sz val="10"/>
        <rFont val="Symbol"/>
        <family val="1"/>
      </rPr>
      <t xml:space="preserve"> a</t>
    </r>
  </si>
  <si>
    <t>S triangle</t>
  </si>
  <si>
    <r>
      <t>S</t>
    </r>
    <r>
      <rPr>
        <vertAlign val="subscript"/>
        <sz val="10"/>
        <rFont val="Arial"/>
        <family val="2"/>
      </rPr>
      <t>0</t>
    </r>
  </si>
  <si>
    <t>C1</t>
  </si>
  <si>
    <r>
      <t>S</t>
    </r>
    <r>
      <rPr>
        <vertAlign val="subscript"/>
        <sz val="10"/>
        <rFont val="Arial"/>
        <family val="2"/>
      </rPr>
      <t>1</t>
    </r>
  </si>
  <si>
    <t>h triangle</t>
  </si>
  <si>
    <t>S</t>
  </si>
  <si>
    <t>S optique :</t>
  </si>
  <si>
    <t>S vide :</t>
  </si>
  <si>
    <t>S contact :</t>
  </si>
  <si>
    <t>cm²</t>
  </si>
  <si>
    <t>g</t>
  </si>
  <si>
    <t>g / cm²</t>
  </si>
  <si>
    <t>D lap  =</t>
  </si>
  <si>
    <t>Overflow :</t>
  </si>
  <si>
    <t>Offset :</t>
  </si>
  <si>
    <t>Squares size :</t>
  </si>
  <si>
    <t>for lap D =</t>
  </si>
  <si>
    <t>Full lap diameter :</t>
  </si>
  <si>
    <t>Squares contact surface :</t>
  </si>
  <si>
    <t>% contact surface :</t>
  </si>
  <si>
    <t>Machine arm weight :</t>
  </si>
  <si>
    <t>Lap weight :</t>
  </si>
  <si>
    <t>Added weight :</t>
  </si>
  <si>
    <t>Total weight :</t>
  </si>
  <si>
    <t>Pressure :</t>
  </si>
  <si>
    <t>Channels size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</si>
</sst>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%"/>
    <numFmt numFmtId="166" formatCode="0.0"/>
  </numFmts>
  <fonts count="6">
    <font>
      <sz val="10"/>
      <name val="Arial"/>
      <family val="0"/>
    </font>
    <font>
      <sz val="12"/>
      <name val="Arial"/>
      <family val="0"/>
    </font>
    <font>
      <sz val="10"/>
      <color indexed="12"/>
      <name val="Arial"/>
      <family val="2"/>
    </font>
    <font>
      <sz val="10"/>
      <name val="Symbol"/>
      <family val="1"/>
    </font>
    <font>
      <sz val="10"/>
      <name val="@Arial Unicode MS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8" borderId="0" xfId="0" applyNumberFormat="1" applyFill="1" applyAlignment="1">
      <alignment/>
    </xf>
    <xf numFmtId="0" fontId="0" fillId="8" borderId="0" xfId="0" applyFill="1" applyAlignment="1">
      <alignment/>
    </xf>
    <xf numFmtId="165" fontId="0" fillId="8" borderId="0" xfId="0" applyNumberFormat="1" applyFill="1" applyAlignment="1">
      <alignment/>
    </xf>
    <xf numFmtId="166" fontId="0" fillId="8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0" fillId="5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7425"/>
          <c:h val="0.975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Shape!$AX$7:$AX$601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Shape!$AY$7:$AY$601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Shape!$AZ$7:$AZ$601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Shape!$BA$7:$BA$601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Shape!$BB$7:$BB$601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Shape!$BC$7:$BC$601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Shape!$BD$7:$BD$601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Shape!$BE$7:$BE$601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Shape!$BF$7:$BF$601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Shape!$BG$7:$BG$601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Shape!$BH$7:$BH$601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Shape!$BI$7:$BI$601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Shape!$BJ$7:$BJ$601</c:f>
              <c:numCache/>
            </c:numRef>
          </c:yVal>
          <c:smooth val="1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Shape!$BK$7:$BK$601</c:f>
              <c:numCache/>
            </c:numRef>
          </c:yVal>
          <c:smooth val="1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Shape!$BL$7:$BL$601</c:f>
              <c:numCache/>
            </c:numRef>
          </c:yVal>
          <c:smooth val="1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Shape!$BM$7:$BM$601</c:f>
              <c:numCache/>
            </c:numRef>
          </c:yVal>
          <c:smooth val="1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Shape!$BN$7:$BN$601</c:f>
              <c:numCache/>
            </c:numRef>
          </c:yVal>
          <c:smooth val="1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Shape!$BO$7:$BO$601</c:f>
              <c:numCache/>
            </c:numRef>
          </c:yVal>
          <c:smooth val="1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Shape!$BP$7:$BP$601</c:f>
              <c:numCache/>
            </c:numRef>
          </c:yVal>
          <c:smooth val="1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Shape!$BQ$7:$BQ$601</c:f>
              <c:numCache/>
            </c:numRef>
          </c:yVal>
          <c:smooth val="1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Shape!$BR$7:$BR$601</c:f>
              <c:numCache/>
            </c:numRef>
          </c:yVal>
          <c:smooth val="1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Shape!$BS$7:$BS$601</c:f>
              <c:numCache/>
            </c:numRef>
          </c:yVal>
          <c:smooth val="1"/>
        </c:ser>
        <c:ser>
          <c:idx val="22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Shape!$BT$7:$BT$601</c:f>
              <c:numCache/>
            </c:numRef>
          </c:yVal>
          <c:smooth val="1"/>
        </c:ser>
        <c:ser>
          <c:idx val="23"/>
          <c:order val="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Shape!$BU$7:$BU$601</c:f>
              <c:numCache/>
            </c:numRef>
          </c:yVal>
          <c:smooth val="1"/>
        </c:ser>
        <c:ser>
          <c:idx val="24"/>
          <c:order val="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Shape!$BV$7:$BV$601</c:f>
              <c:numCache/>
            </c:numRef>
          </c:yVal>
          <c:smooth val="1"/>
        </c:ser>
        <c:ser>
          <c:idx val="25"/>
          <c:order val="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Shape!$BW$7:$BW$601</c:f>
              <c:numCache/>
            </c:numRef>
          </c:yVal>
          <c:smooth val="1"/>
        </c:ser>
        <c:ser>
          <c:idx val="26"/>
          <c:order val="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Shape!$BX$7:$BX$601</c:f>
              <c:numCache/>
            </c:numRef>
          </c:yVal>
          <c:smooth val="1"/>
        </c:ser>
        <c:ser>
          <c:idx val="27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Shape!$BY$7:$BY$601</c:f>
              <c:numCache/>
            </c:numRef>
          </c:yVal>
          <c:smooth val="1"/>
        </c:ser>
        <c:ser>
          <c:idx val="28"/>
          <c:order val="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Shape!$BZ$7:$BZ$601</c:f>
              <c:numCache/>
            </c:numRef>
          </c:yVal>
          <c:smooth val="1"/>
        </c:ser>
        <c:ser>
          <c:idx val="29"/>
          <c:order val="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Shape!$CA$7:$CA$601</c:f>
              <c:numCache/>
            </c:numRef>
          </c:yVal>
          <c:smooth val="1"/>
        </c:ser>
        <c:ser>
          <c:idx val="30"/>
          <c:order val="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Shape!$CB$7:$CB$601</c:f>
              <c:numCache/>
            </c:numRef>
          </c:yVal>
          <c:smooth val="1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Shape!$CC$7:$CC$601</c:f>
              <c:numCache/>
            </c:numRef>
          </c:yVal>
          <c:smooth val="1"/>
        </c:ser>
        <c:ser>
          <c:idx val="32"/>
          <c:order val="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Shape!$CD$7:$CD$601</c:f>
              <c:numCache/>
            </c:numRef>
          </c:yVal>
          <c:smooth val="1"/>
        </c:ser>
        <c:ser>
          <c:idx val="33"/>
          <c:order val="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Shape!$CE$7:$CE$601</c:f>
              <c:numCache/>
            </c:numRef>
          </c:yVal>
          <c:smooth val="1"/>
        </c:ser>
        <c:ser>
          <c:idx val="34"/>
          <c:order val="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Shape!$CF$7:$CF$601</c:f>
              <c:numCache/>
            </c:numRef>
          </c:yVal>
          <c:smooth val="1"/>
        </c:ser>
        <c:ser>
          <c:idx val="35"/>
          <c:order val="3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Shape!$CG$7:$CG$601</c:f>
              <c:numCache/>
            </c:numRef>
          </c:yVal>
          <c:smooth val="1"/>
        </c:ser>
        <c:ser>
          <c:idx val="36"/>
          <c:order val="3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Shape!$CH$7:$CH$601</c:f>
              <c:numCache/>
            </c:numRef>
          </c:yVal>
          <c:smooth val="1"/>
        </c:ser>
        <c:ser>
          <c:idx val="37"/>
          <c:order val="3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Shape!$CI$7:$CI$601</c:f>
              <c:numCache/>
            </c:numRef>
          </c:yVal>
          <c:smooth val="1"/>
        </c:ser>
        <c:ser>
          <c:idx val="38"/>
          <c:order val="3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Shape!$CJ$7:$CJ$601</c:f>
              <c:numCache/>
            </c:numRef>
          </c:yVal>
          <c:smooth val="1"/>
        </c:ser>
        <c:ser>
          <c:idx val="39"/>
          <c:order val="3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Shape!$CK$7:$CK$601</c:f>
              <c:numCache/>
            </c:numRef>
          </c:yVal>
          <c:smooth val="1"/>
        </c:ser>
        <c:ser>
          <c:idx val="40"/>
          <c:order val="4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Shape!$CL$7:$CL$601</c:f>
              <c:numCache/>
            </c:numRef>
          </c:yVal>
          <c:smooth val="1"/>
        </c:ser>
        <c:ser>
          <c:idx val="41"/>
          <c:order val="4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Shape!$CM$7:$CM$601</c:f>
              <c:numCache/>
            </c:numRef>
          </c:yVal>
          <c:smooth val="1"/>
        </c:ser>
        <c:ser>
          <c:idx val="42"/>
          <c:order val="4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Shape!$CN$7:$CN$601</c:f>
              <c:numCache/>
            </c:numRef>
          </c:yVal>
          <c:smooth val="1"/>
        </c:ser>
        <c:ser>
          <c:idx val="43"/>
          <c:order val="4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Shape!$CO$7:$CO$601</c:f>
              <c:numCache/>
            </c:numRef>
          </c:yVal>
          <c:smooth val="1"/>
        </c:ser>
        <c:ser>
          <c:idx val="44"/>
          <c:order val="4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Shape!$CP$7:$CP$601</c:f>
              <c:numCache/>
            </c:numRef>
          </c:yVal>
          <c:smooth val="1"/>
        </c:ser>
        <c:ser>
          <c:idx val="45"/>
          <c:order val="4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Shape!$CQ$7:$CQ$601</c:f>
              <c:numCache/>
            </c:numRef>
          </c:yVal>
          <c:smooth val="1"/>
        </c:ser>
        <c:ser>
          <c:idx val="46"/>
          <c:order val="4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Shape!$CR$7:$CR$601</c:f>
              <c:numCache/>
            </c:numRef>
          </c:yVal>
          <c:smooth val="1"/>
        </c:ser>
        <c:ser>
          <c:idx val="47"/>
          <c:order val="4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Shape!$CS$7:$CS$601</c:f>
              <c:numCache/>
            </c:numRef>
          </c:yVal>
          <c:smooth val="1"/>
        </c:ser>
        <c:ser>
          <c:idx val="48"/>
          <c:order val="4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Shape!$CT$7:$CT$601</c:f>
              <c:numCache/>
            </c:numRef>
          </c:yVal>
          <c:smooth val="1"/>
        </c:ser>
        <c:ser>
          <c:idx val="49"/>
          <c:order val="4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Shape!$CU$7:$CU$601</c:f>
              <c:numCache/>
            </c:numRef>
          </c:yVal>
          <c:smooth val="1"/>
        </c:ser>
        <c:ser>
          <c:idx val="50"/>
          <c:order val="5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Shape!$CV$7:$CV$601</c:f>
              <c:numCache/>
            </c:numRef>
          </c:yVal>
          <c:smooth val="1"/>
        </c:ser>
        <c:ser>
          <c:idx val="51"/>
          <c:order val="5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Shape!$CW$7:$CW$601</c:f>
              <c:numCache/>
            </c:numRef>
          </c:yVal>
          <c:smooth val="1"/>
        </c:ser>
        <c:ser>
          <c:idx val="52"/>
          <c:order val="5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Shape!$CX$7:$CX$601</c:f>
              <c:numCache/>
            </c:numRef>
          </c:yVal>
          <c:smooth val="1"/>
        </c:ser>
        <c:ser>
          <c:idx val="53"/>
          <c:order val="5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Shape!$CY$7:$CY$601</c:f>
              <c:numCache/>
            </c:numRef>
          </c:yVal>
          <c:smooth val="1"/>
        </c:ser>
        <c:ser>
          <c:idx val="54"/>
          <c:order val="5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Shape!$CZ$7:$CZ$601</c:f>
              <c:numCache/>
            </c:numRef>
          </c:yVal>
          <c:smooth val="1"/>
        </c:ser>
        <c:ser>
          <c:idx val="55"/>
          <c:order val="5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Shape!$DA$7:$DA$601</c:f>
              <c:numCache/>
            </c:numRef>
          </c:yVal>
          <c:smooth val="1"/>
        </c:ser>
        <c:ser>
          <c:idx val="56"/>
          <c:order val="5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Shape!$DB$7:$DB$601</c:f>
              <c:numCache/>
            </c:numRef>
          </c:yVal>
          <c:smooth val="1"/>
        </c:ser>
        <c:ser>
          <c:idx val="57"/>
          <c:order val="5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Shape!$DC$7:$DC$601</c:f>
              <c:numCache/>
            </c:numRef>
          </c:yVal>
          <c:smooth val="1"/>
        </c:ser>
        <c:ser>
          <c:idx val="58"/>
          <c:order val="5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Shape!$DD$7:$DD$601</c:f>
              <c:numCache/>
            </c:numRef>
          </c:yVal>
          <c:smooth val="1"/>
        </c:ser>
        <c:ser>
          <c:idx val="59"/>
          <c:order val="5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Shape!$DE$7:$DE$601</c:f>
              <c:numCache/>
            </c:numRef>
          </c:yVal>
          <c:smooth val="1"/>
        </c:ser>
        <c:ser>
          <c:idx val="60"/>
          <c:order val="6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Shape!$DF$7:$DF$601</c:f>
              <c:numCache/>
            </c:numRef>
          </c:yVal>
          <c:smooth val="1"/>
        </c:ser>
        <c:ser>
          <c:idx val="61"/>
          <c:order val="6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Shape!$DG$7:$DG$601</c:f>
              <c:numCache/>
            </c:numRef>
          </c:yVal>
          <c:smooth val="1"/>
        </c:ser>
        <c:ser>
          <c:idx val="62"/>
          <c:order val="6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Shape!$DH$7:$DH$601</c:f>
              <c:numCache/>
            </c:numRef>
          </c:yVal>
          <c:smooth val="1"/>
        </c:ser>
        <c:ser>
          <c:idx val="63"/>
          <c:order val="6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Shape!$DI$7:$DI$601</c:f>
              <c:numCache/>
            </c:numRef>
          </c:yVal>
          <c:smooth val="1"/>
        </c:ser>
        <c:ser>
          <c:idx val="64"/>
          <c:order val="6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Shape!$DJ$7:$DJ$601</c:f>
              <c:numCache/>
            </c:numRef>
          </c:yVal>
          <c:smooth val="1"/>
        </c:ser>
        <c:ser>
          <c:idx val="65"/>
          <c:order val="6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Shape!$DK$7:$DK$601</c:f>
              <c:numCache/>
            </c:numRef>
          </c:yVal>
          <c:smooth val="1"/>
        </c:ser>
        <c:ser>
          <c:idx val="66"/>
          <c:order val="6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Shape!$DL$7:$DL$601</c:f>
              <c:numCache/>
            </c:numRef>
          </c:yVal>
          <c:smooth val="1"/>
        </c:ser>
        <c:ser>
          <c:idx val="67"/>
          <c:order val="6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Shape!$DM$7:$DM$601</c:f>
              <c:numCache/>
            </c:numRef>
          </c:yVal>
          <c:smooth val="1"/>
        </c:ser>
        <c:ser>
          <c:idx val="68"/>
          <c:order val="6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Shape!$DN$7:$DN$601</c:f>
              <c:numCache/>
            </c:numRef>
          </c:yVal>
          <c:smooth val="1"/>
        </c:ser>
        <c:ser>
          <c:idx val="69"/>
          <c:order val="6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Shape!$DO$7:$DO$601</c:f>
              <c:numCache/>
            </c:numRef>
          </c:yVal>
          <c:smooth val="1"/>
        </c:ser>
        <c:ser>
          <c:idx val="70"/>
          <c:order val="7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Shape!$DP$7:$DP$601</c:f>
              <c:numCache/>
            </c:numRef>
          </c:yVal>
          <c:smooth val="1"/>
        </c:ser>
        <c:ser>
          <c:idx val="71"/>
          <c:order val="7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Shape!$DQ$7:$DQ$601</c:f>
              <c:numCache/>
            </c:numRef>
          </c:yVal>
          <c:smooth val="1"/>
        </c:ser>
        <c:ser>
          <c:idx val="72"/>
          <c:order val="7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Shape!$DR$7:$DR$601</c:f>
              <c:numCache/>
            </c:numRef>
          </c:yVal>
          <c:smooth val="1"/>
        </c:ser>
        <c:ser>
          <c:idx val="73"/>
          <c:order val="7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Shape!$DS$7:$DS$601</c:f>
              <c:numCache/>
            </c:numRef>
          </c:yVal>
          <c:smooth val="1"/>
        </c:ser>
        <c:ser>
          <c:idx val="74"/>
          <c:order val="7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Shape!$DT$7:$DT$601</c:f>
              <c:numCache/>
            </c:numRef>
          </c:yVal>
          <c:smooth val="1"/>
        </c:ser>
        <c:ser>
          <c:idx val="75"/>
          <c:order val="7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Shape!$DU$7:$DU$601</c:f>
              <c:numCache/>
            </c:numRef>
          </c:yVal>
          <c:smooth val="1"/>
        </c:ser>
        <c:ser>
          <c:idx val="76"/>
          <c:order val="7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Shape!$DV$7:$DV$601</c:f>
              <c:numCache/>
            </c:numRef>
          </c:yVal>
          <c:smooth val="1"/>
        </c:ser>
        <c:ser>
          <c:idx val="77"/>
          <c:order val="7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Shape!$DW$7:$DW$601</c:f>
              <c:numCache/>
            </c:numRef>
          </c:yVal>
          <c:smooth val="1"/>
        </c:ser>
        <c:ser>
          <c:idx val="78"/>
          <c:order val="7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Shape!$DX$7:$DX$601</c:f>
              <c:numCache/>
            </c:numRef>
          </c:yVal>
          <c:smooth val="1"/>
        </c:ser>
        <c:ser>
          <c:idx val="79"/>
          <c:order val="7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Shape!$DY$7:$DY$601</c:f>
              <c:numCache/>
            </c:numRef>
          </c:yVal>
          <c:smooth val="1"/>
        </c:ser>
        <c:ser>
          <c:idx val="80"/>
          <c:order val="8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Shape!$DZ$7:$DZ$601</c:f>
              <c:numCache/>
            </c:numRef>
          </c:yVal>
          <c:smooth val="1"/>
        </c:ser>
        <c:ser>
          <c:idx val="81"/>
          <c:order val="8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Shape!$EA$7:$EA$601</c:f>
              <c:numCache/>
            </c:numRef>
          </c:yVal>
          <c:smooth val="1"/>
        </c:ser>
        <c:ser>
          <c:idx val="82"/>
          <c:order val="8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Shape!$EB$7:$EB$601</c:f>
              <c:numCache/>
            </c:numRef>
          </c:yVal>
          <c:smooth val="1"/>
        </c:ser>
        <c:ser>
          <c:idx val="83"/>
          <c:order val="8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Shape!$EC$7:$EC$601</c:f>
              <c:numCache/>
            </c:numRef>
          </c:yVal>
          <c:smooth val="1"/>
        </c:ser>
        <c:ser>
          <c:idx val="84"/>
          <c:order val="8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Shape!$ED$7:$ED$601</c:f>
              <c:numCache/>
            </c:numRef>
          </c:yVal>
          <c:smooth val="1"/>
        </c:ser>
        <c:ser>
          <c:idx val="85"/>
          <c:order val="8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Shape!$EE$7:$EE$601</c:f>
              <c:numCache/>
            </c:numRef>
          </c:yVal>
          <c:smooth val="1"/>
        </c:ser>
        <c:ser>
          <c:idx val="86"/>
          <c:order val="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Shape!$EF$7:$EF$601</c:f>
              <c:numCache/>
            </c:numRef>
          </c:yVal>
          <c:smooth val="1"/>
        </c:ser>
        <c:ser>
          <c:idx val="87"/>
          <c:order val="8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Shape!$EG$7:$EG$601</c:f>
              <c:numCache/>
            </c:numRef>
          </c:yVal>
          <c:smooth val="1"/>
        </c:ser>
        <c:ser>
          <c:idx val="88"/>
          <c:order val="8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Shape!$EH$7:$EH$601</c:f>
              <c:numCache/>
            </c:numRef>
          </c:yVal>
          <c:smooth val="1"/>
        </c:ser>
        <c:ser>
          <c:idx val="89"/>
          <c:order val="8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Shape!$EI$7:$EI$601</c:f>
              <c:numCache/>
            </c:numRef>
          </c:yVal>
          <c:smooth val="1"/>
        </c:ser>
        <c:ser>
          <c:idx val="90"/>
          <c:order val="9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Shape!$EJ$7:$EJ$601</c:f>
              <c:numCache/>
            </c:numRef>
          </c:yVal>
          <c:smooth val="1"/>
        </c:ser>
        <c:ser>
          <c:idx val="91"/>
          <c:order val="9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Shape!$EK$7:$EK$601</c:f>
              <c:numCache/>
            </c:numRef>
          </c:yVal>
          <c:smooth val="1"/>
        </c:ser>
        <c:ser>
          <c:idx val="92"/>
          <c:order val="9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Shape!$EL$7:$EL$601</c:f>
              <c:numCache/>
            </c:numRef>
          </c:yVal>
          <c:smooth val="1"/>
        </c:ser>
        <c:ser>
          <c:idx val="93"/>
          <c:order val="9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Shape!$EM$7:$EM$601</c:f>
              <c:numCache/>
            </c:numRef>
          </c:yVal>
          <c:smooth val="1"/>
        </c:ser>
        <c:ser>
          <c:idx val="94"/>
          <c:order val="9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Shape!$EN$7:$EN$601</c:f>
              <c:numCache/>
            </c:numRef>
          </c:yVal>
          <c:smooth val="1"/>
        </c:ser>
        <c:ser>
          <c:idx val="95"/>
          <c:order val="9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Shape!$EO$7:$EO$601</c:f>
              <c:numCache/>
            </c:numRef>
          </c:yVal>
          <c:smooth val="1"/>
        </c:ser>
        <c:ser>
          <c:idx val="96"/>
          <c:order val="9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Shape!$EP$7:$EP$601</c:f>
              <c:numCache/>
            </c:numRef>
          </c:yVal>
          <c:smooth val="1"/>
        </c:ser>
        <c:ser>
          <c:idx val="97"/>
          <c:order val="9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Shape!$EQ$7:$EQ$601</c:f>
              <c:numCache/>
            </c:numRef>
          </c:yVal>
          <c:smooth val="1"/>
        </c:ser>
        <c:ser>
          <c:idx val="98"/>
          <c:order val="9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Shape!$ER$7:$ER$601</c:f>
              <c:numCache/>
            </c:numRef>
          </c:yVal>
          <c:smooth val="1"/>
        </c:ser>
        <c:ser>
          <c:idx val="99"/>
          <c:order val="9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Shape!$ES$7:$ES$601</c:f>
              <c:numCache/>
            </c:numRef>
          </c:yVal>
          <c:smooth val="1"/>
        </c:ser>
        <c:ser>
          <c:idx val="100"/>
          <c:order val="10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Shape!$ET$7:$ET$601</c:f>
              <c:numCache/>
            </c:numRef>
          </c:yVal>
          <c:smooth val="1"/>
        </c:ser>
        <c:ser>
          <c:idx val="101"/>
          <c:order val="10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Shape!$EU$7:$EU$601</c:f>
              <c:numCache/>
            </c:numRef>
          </c:yVal>
          <c:smooth val="1"/>
        </c:ser>
        <c:ser>
          <c:idx val="102"/>
          <c:order val="10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Shape!$EV$7:$EV$601</c:f>
              <c:numCache/>
            </c:numRef>
          </c:yVal>
          <c:smooth val="1"/>
        </c:ser>
        <c:ser>
          <c:idx val="103"/>
          <c:order val="10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Shape!$EW$7:$EW$601</c:f>
              <c:numCache/>
            </c:numRef>
          </c:yVal>
          <c:smooth val="1"/>
        </c:ser>
        <c:ser>
          <c:idx val="104"/>
          <c:order val="10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Shape!$EX$7:$EX$601</c:f>
              <c:numCache/>
            </c:numRef>
          </c:yVal>
          <c:smooth val="1"/>
        </c:ser>
        <c:ser>
          <c:idx val="105"/>
          <c:order val="10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Shape!$EY$7:$EY$601</c:f>
              <c:numCache/>
            </c:numRef>
          </c:yVal>
          <c:smooth val="1"/>
        </c:ser>
        <c:ser>
          <c:idx val="106"/>
          <c:order val="10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Shape!$EZ$7:$EZ$601</c:f>
              <c:numCache/>
            </c:numRef>
          </c:yVal>
          <c:smooth val="1"/>
        </c:ser>
        <c:ser>
          <c:idx val="107"/>
          <c:order val="10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Shape!$FA$7:$FA$601</c:f>
              <c:numCache/>
            </c:numRef>
          </c:yVal>
          <c:smooth val="1"/>
        </c:ser>
        <c:ser>
          <c:idx val="108"/>
          <c:order val="10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Shape!$FB$7:$FB$601</c:f>
              <c:numCache/>
            </c:numRef>
          </c:yVal>
          <c:smooth val="1"/>
        </c:ser>
        <c:ser>
          <c:idx val="109"/>
          <c:order val="10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Shape!$FC$7:$FC$601</c:f>
              <c:numCache/>
            </c:numRef>
          </c:yVal>
          <c:smooth val="1"/>
        </c:ser>
        <c:ser>
          <c:idx val="110"/>
          <c:order val="1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Shape!$FD$7:$FD$601</c:f>
              <c:numCache/>
            </c:numRef>
          </c:yVal>
          <c:smooth val="1"/>
        </c:ser>
        <c:ser>
          <c:idx val="111"/>
          <c:order val="1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Shape!$FE$7:$FE$601</c:f>
              <c:numCache/>
            </c:numRef>
          </c:yVal>
          <c:smooth val="1"/>
        </c:ser>
        <c:ser>
          <c:idx val="112"/>
          <c:order val="1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Shape!$FF$7:$FF$601</c:f>
              <c:numCache/>
            </c:numRef>
          </c:yVal>
          <c:smooth val="1"/>
        </c:ser>
        <c:ser>
          <c:idx val="113"/>
          <c:order val="1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Shape!$FG$7:$FG$601</c:f>
              <c:numCache/>
            </c:numRef>
          </c:yVal>
          <c:smooth val="1"/>
        </c:ser>
        <c:ser>
          <c:idx val="114"/>
          <c:order val="1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Shape!$FH$7:$FH$601</c:f>
              <c:numCache/>
            </c:numRef>
          </c:yVal>
          <c:smooth val="1"/>
        </c:ser>
        <c:ser>
          <c:idx val="115"/>
          <c:order val="1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Shape!$FI$7:$FI$601</c:f>
              <c:numCache/>
            </c:numRef>
          </c:yVal>
          <c:smooth val="1"/>
        </c:ser>
        <c:ser>
          <c:idx val="116"/>
          <c:order val="1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Shape!$FJ$7:$FJ$601</c:f>
              <c:numCache/>
            </c:numRef>
          </c:yVal>
          <c:smooth val="1"/>
        </c:ser>
        <c:ser>
          <c:idx val="117"/>
          <c:order val="1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Shape!$FK$7:$FK$601</c:f>
              <c:numCache/>
            </c:numRef>
          </c:yVal>
          <c:smooth val="1"/>
        </c:ser>
        <c:ser>
          <c:idx val="118"/>
          <c:order val="1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Shape!$FL$7:$FL$601</c:f>
              <c:numCache/>
            </c:numRef>
          </c:yVal>
          <c:smooth val="1"/>
        </c:ser>
        <c:ser>
          <c:idx val="119"/>
          <c:order val="1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Shape!$FM$7:$FM$601</c:f>
              <c:numCache/>
            </c:numRef>
          </c:yVal>
          <c:smooth val="1"/>
        </c:ser>
        <c:ser>
          <c:idx val="120"/>
          <c:order val="1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Shape!$FN$7:$FN$601</c:f>
              <c:numCache/>
            </c:numRef>
          </c:yVal>
          <c:smooth val="1"/>
        </c:ser>
        <c:ser>
          <c:idx val="121"/>
          <c:order val="1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Shape!$FO$7:$FO$601</c:f>
              <c:numCache/>
            </c:numRef>
          </c:yVal>
          <c:smooth val="1"/>
        </c:ser>
        <c:ser>
          <c:idx val="122"/>
          <c:order val="1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Shape!$FP$7:$FP$601</c:f>
              <c:numCache/>
            </c:numRef>
          </c:yVal>
          <c:smooth val="1"/>
        </c:ser>
        <c:ser>
          <c:idx val="123"/>
          <c:order val="1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Shape!$FQ$7:$FQ$601</c:f>
              <c:numCache/>
            </c:numRef>
          </c:yVal>
          <c:smooth val="1"/>
        </c:ser>
        <c:ser>
          <c:idx val="124"/>
          <c:order val="1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Shape!$FR$7:$FR$601</c:f>
              <c:numCache/>
            </c:numRef>
          </c:yVal>
          <c:smooth val="1"/>
        </c:ser>
        <c:ser>
          <c:idx val="125"/>
          <c:order val="1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Shape!$FS$7:$FS$601</c:f>
              <c:numCache/>
            </c:numRef>
          </c:yVal>
          <c:smooth val="1"/>
        </c:ser>
        <c:ser>
          <c:idx val="126"/>
          <c:order val="1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Shape!$FT$7:$FT$601</c:f>
              <c:numCache/>
            </c:numRef>
          </c:yVal>
          <c:smooth val="1"/>
        </c:ser>
        <c:ser>
          <c:idx val="127"/>
          <c:order val="1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Shape!$FU$7:$FU$601</c:f>
              <c:numCache/>
            </c:numRef>
          </c:yVal>
          <c:smooth val="1"/>
        </c:ser>
        <c:ser>
          <c:idx val="128"/>
          <c:order val="1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Shape!$FV$7:$FV$601</c:f>
              <c:numCache/>
            </c:numRef>
          </c:yVal>
          <c:smooth val="1"/>
        </c:ser>
        <c:ser>
          <c:idx val="129"/>
          <c:order val="1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Shape!$FW$7:$FW$601</c:f>
              <c:numCache/>
            </c:numRef>
          </c:yVal>
          <c:smooth val="1"/>
        </c:ser>
        <c:ser>
          <c:idx val="130"/>
          <c:order val="1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Shape!$FX$7:$FX$601</c:f>
              <c:numCache/>
            </c:numRef>
          </c:yVal>
          <c:smooth val="1"/>
        </c:ser>
        <c:ser>
          <c:idx val="131"/>
          <c:order val="1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Shape!$FY$7:$FY$601</c:f>
              <c:numCache/>
            </c:numRef>
          </c:yVal>
          <c:smooth val="1"/>
        </c:ser>
        <c:ser>
          <c:idx val="132"/>
          <c:order val="1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Shape!$FZ$7:$FZ$601</c:f>
              <c:numCache/>
            </c:numRef>
          </c:yVal>
          <c:smooth val="1"/>
        </c:ser>
        <c:ser>
          <c:idx val="133"/>
          <c:order val="1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Shape!$GA$7:$GA$601</c:f>
              <c:numCache/>
            </c:numRef>
          </c:yVal>
          <c:smooth val="1"/>
        </c:ser>
        <c:ser>
          <c:idx val="134"/>
          <c:order val="1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Shape!$GB$7:$GB$601</c:f>
              <c:numCache/>
            </c:numRef>
          </c:yVal>
          <c:smooth val="1"/>
        </c:ser>
        <c:ser>
          <c:idx val="135"/>
          <c:order val="13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Shape!$GC$7:$GC$601</c:f>
              <c:numCache/>
            </c:numRef>
          </c:yVal>
          <c:smooth val="1"/>
        </c:ser>
        <c:ser>
          <c:idx val="136"/>
          <c:order val="13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Shape!$GD$7:$GD$601</c:f>
              <c:numCache/>
            </c:numRef>
          </c:yVal>
          <c:smooth val="1"/>
        </c:ser>
        <c:ser>
          <c:idx val="137"/>
          <c:order val="13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Shape!$GE$7:$GE$601</c:f>
              <c:numCache/>
            </c:numRef>
          </c:yVal>
          <c:smooth val="1"/>
        </c:ser>
        <c:ser>
          <c:idx val="138"/>
          <c:order val="13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Shape!$GF$7:$GF$601</c:f>
              <c:numCache/>
            </c:numRef>
          </c:yVal>
          <c:smooth val="1"/>
        </c:ser>
        <c:ser>
          <c:idx val="139"/>
          <c:order val="13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Shape!$GG$7:$GG$601</c:f>
              <c:numCache/>
            </c:numRef>
          </c:yVal>
          <c:smooth val="1"/>
        </c:ser>
        <c:ser>
          <c:idx val="140"/>
          <c:order val="14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Shape!$GH$7:$GH$601</c:f>
              <c:numCache/>
            </c:numRef>
          </c:yVal>
          <c:smooth val="1"/>
        </c:ser>
        <c:ser>
          <c:idx val="141"/>
          <c:order val="14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Shape!$GI$7:$GI$601</c:f>
              <c:numCache/>
            </c:numRef>
          </c:yVal>
          <c:smooth val="1"/>
        </c:ser>
        <c:ser>
          <c:idx val="142"/>
          <c:order val="14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Shape!$GJ$7:$GJ$601</c:f>
              <c:numCache/>
            </c:numRef>
          </c:yVal>
          <c:smooth val="1"/>
        </c:ser>
        <c:ser>
          <c:idx val="143"/>
          <c:order val="14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Shape!$GK$7:$GK$601</c:f>
              <c:numCache/>
            </c:numRef>
          </c:yVal>
          <c:smooth val="1"/>
        </c:ser>
        <c:ser>
          <c:idx val="144"/>
          <c:order val="14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Shape!$GL$7:$GL$601</c:f>
              <c:numCache/>
            </c:numRef>
          </c:yVal>
          <c:smooth val="1"/>
        </c:ser>
        <c:ser>
          <c:idx val="145"/>
          <c:order val="14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Shape!$GM$7:$GM$601</c:f>
              <c:numCache/>
            </c:numRef>
          </c:yVal>
          <c:smooth val="1"/>
        </c:ser>
        <c:ser>
          <c:idx val="146"/>
          <c:order val="14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Shape!$GN$7:$GN$601</c:f>
              <c:numCache/>
            </c:numRef>
          </c:yVal>
          <c:smooth val="1"/>
        </c:ser>
        <c:ser>
          <c:idx val="147"/>
          <c:order val="14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Shape!$GO$7:$GO$601</c:f>
              <c:numCache/>
            </c:numRef>
          </c:yVal>
          <c:smooth val="1"/>
        </c:ser>
        <c:ser>
          <c:idx val="148"/>
          <c:order val="14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Shape!$GP$7:$GP$601</c:f>
              <c:numCache/>
            </c:numRef>
          </c:yVal>
          <c:smooth val="1"/>
        </c:ser>
        <c:ser>
          <c:idx val="149"/>
          <c:order val="14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Shape!$GQ$7:$GQ$601</c:f>
              <c:numCache/>
            </c:numRef>
          </c:yVal>
          <c:smooth val="1"/>
        </c:ser>
        <c:ser>
          <c:idx val="150"/>
          <c:order val="15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Shape!$GR$7:$GR$601</c:f>
              <c:numCache/>
            </c:numRef>
          </c:yVal>
          <c:smooth val="1"/>
        </c:ser>
        <c:ser>
          <c:idx val="151"/>
          <c:order val="15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Shape!$GS$7:$GS$601</c:f>
              <c:numCache/>
            </c:numRef>
          </c:yVal>
          <c:smooth val="1"/>
        </c:ser>
        <c:ser>
          <c:idx val="152"/>
          <c:order val="15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Shape!$GT$7:$GT$601</c:f>
              <c:numCache/>
            </c:numRef>
          </c:yVal>
          <c:smooth val="1"/>
        </c:ser>
        <c:ser>
          <c:idx val="153"/>
          <c:order val="15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Shape!$GU$7:$GU$601</c:f>
              <c:numCache/>
            </c:numRef>
          </c:yVal>
          <c:smooth val="1"/>
        </c:ser>
        <c:ser>
          <c:idx val="154"/>
          <c:order val="15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Shape!$GV$7:$GV$601</c:f>
              <c:numCache/>
            </c:numRef>
          </c:yVal>
          <c:smooth val="1"/>
        </c:ser>
        <c:ser>
          <c:idx val="155"/>
          <c:order val="15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Shape!$GW$7:$GW$601</c:f>
              <c:numCache/>
            </c:numRef>
          </c:yVal>
          <c:smooth val="1"/>
        </c:ser>
        <c:ser>
          <c:idx val="156"/>
          <c:order val="15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Shape!$GX$7:$GX$601</c:f>
              <c:numCache/>
            </c:numRef>
          </c:yVal>
          <c:smooth val="1"/>
        </c:ser>
        <c:ser>
          <c:idx val="157"/>
          <c:order val="15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Shape!$GY$7:$GY$601</c:f>
              <c:numCache/>
            </c:numRef>
          </c:yVal>
          <c:smooth val="1"/>
        </c:ser>
        <c:ser>
          <c:idx val="158"/>
          <c:order val="15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Shape!$GZ$7:$GZ$601</c:f>
              <c:numCache/>
            </c:numRef>
          </c:yVal>
          <c:smooth val="1"/>
        </c:ser>
        <c:ser>
          <c:idx val="159"/>
          <c:order val="15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Shape!$HA$7:$HA$601</c:f>
              <c:numCache/>
            </c:numRef>
          </c:yVal>
          <c:smooth val="1"/>
        </c:ser>
        <c:ser>
          <c:idx val="160"/>
          <c:order val="16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Shape!$HB$7:$HB$601</c:f>
              <c:numCache/>
            </c:numRef>
          </c:yVal>
          <c:smooth val="1"/>
        </c:ser>
        <c:ser>
          <c:idx val="161"/>
          <c:order val="16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Shape!$HC$7:$HC$601</c:f>
              <c:numCache/>
            </c:numRef>
          </c:yVal>
          <c:smooth val="1"/>
        </c:ser>
        <c:ser>
          <c:idx val="162"/>
          <c:order val="16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Shape!$HD$7:$HD$601</c:f>
              <c:numCache/>
            </c:numRef>
          </c:yVal>
          <c:smooth val="1"/>
        </c:ser>
        <c:ser>
          <c:idx val="163"/>
          <c:order val="16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Shape!$HE$7:$HE$601</c:f>
              <c:numCache/>
            </c:numRef>
          </c:yVal>
          <c:smooth val="1"/>
        </c:ser>
        <c:ser>
          <c:idx val="164"/>
          <c:order val="16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Shape!$HF$7:$HF$601</c:f>
              <c:numCache/>
            </c:numRef>
          </c:yVal>
          <c:smooth val="1"/>
        </c:ser>
        <c:ser>
          <c:idx val="165"/>
          <c:order val="16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Shape!$HG$7:$HG$601</c:f>
              <c:numCache/>
            </c:numRef>
          </c:yVal>
          <c:smooth val="1"/>
        </c:ser>
        <c:ser>
          <c:idx val="166"/>
          <c:order val="16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Shape!$HH$7:$HH$601</c:f>
              <c:numCache/>
            </c:numRef>
          </c:yVal>
          <c:smooth val="1"/>
        </c:ser>
        <c:ser>
          <c:idx val="167"/>
          <c:order val="16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Shape!$HI$7:$HI$601</c:f>
              <c:numCache/>
            </c:numRef>
          </c:yVal>
          <c:smooth val="1"/>
        </c:ser>
        <c:ser>
          <c:idx val="168"/>
          <c:order val="16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Shape!$HJ$7:$HJ$601</c:f>
              <c:numCache/>
            </c:numRef>
          </c:yVal>
          <c:smooth val="1"/>
        </c:ser>
        <c:ser>
          <c:idx val="169"/>
          <c:order val="16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Shape!$HK$7:$HK$601</c:f>
              <c:numCache/>
            </c:numRef>
          </c:yVal>
          <c:smooth val="1"/>
        </c:ser>
        <c:ser>
          <c:idx val="170"/>
          <c:order val="17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Shape!$HL$7:$HL$601</c:f>
              <c:numCache/>
            </c:numRef>
          </c:yVal>
          <c:smooth val="1"/>
        </c:ser>
        <c:ser>
          <c:idx val="171"/>
          <c:order val="17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Shape!$HM$7:$HM$601</c:f>
              <c:numCache/>
            </c:numRef>
          </c:yVal>
          <c:smooth val="1"/>
        </c:ser>
        <c:ser>
          <c:idx val="172"/>
          <c:order val="17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Shape!$HN$7:$HN$601</c:f>
              <c:numCache/>
            </c:numRef>
          </c:yVal>
          <c:smooth val="1"/>
        </c:ser>
        <c:ser>
          <c:idx val="173"/>
          <c:order val="1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4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Shape!$AW$7:$AW$601</c:f>
              <c:numCache/>
            </c:numRef>
          </c:xVal>
          <c:yVal>
            <c:numRef>
              <c:f>Shape!$HO$7:$HO$601</c:f>
              <c:numCache/>
            </c:numRef>
          </c:yVal>
          <c:smooth val="1"/>
        </c:ser>
        <c:ser>
          <c:idx val="174"/>
          <c:order val="17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Shape!$HP$7:$HP$601</c:f>
              <c:numCache/>
            </c:numRef>
          </c:yVal>
          <c:smooth val="1"/>
        </c:ser>
        <c:ser>
          <c:idx val="175"/>
          <c:order val="17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Shape!$HQ$7:$HQ$601</c:f>
              <c:numCache/>
            </c:numRef>
          </c:yVal>
          <c:smooth val="1"/>
        </c:ser>
        <c:ser>
          <c:idx val="176"/>
          <c:order val="17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Shape!$HR$7:$HR$601</c:f>
              <c:numCache/>
            </c:numRef>
          </c:yVal>
          <c:smooth val="1"/>
        </c:ser>
        <c:ser>
          <c:idx val="177"/>
          <c:order val="17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Shape!$HS$7:$HS$601</c:f>
              <c:numCache/>
            </c:numRef>
          </c:yVal>
          <c:smooth val="1"/>
        </c:ser>
        <c:ser>
          <c:idx val="178"/>
          <c:order val="17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Shape!$HT$7:$HT$601</c:f>
              <c:numCache/>
            </c:numRef>
          </c:yVal>
          <c:smooth val="1"/>
        </c:ser>
        <c:ser>
          <c:idx val="179"/>
          <c:order val="17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Shape!$HU$7:$HU$601</c:f>
              <c:numCache/>
            </c:numRef>
          </c:yVal>
          <c:smooth val="1"/>
        </c:ser>
        <c:ser>
          <c:idx val="180"/>
          <c:order val="18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Shape!$HV$7:$HV$601</c:f>
              <c:numCache/>
            </c:numRef>
          </c:yVal>
          <c:smooth val="1"/>
        </c:ser>
        <c:ser>
          <c:idx val="181"/>
          <c:order val="18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Shape!$HW$7:$HW$601</c:f>
              <c:numCache/>
            </c:numRef>
          </c:yVal>
          <c:smooth val="1"/>
        </c:ser>
        <c:ser>
          <c:idx val="182"/>
          <c:order val="18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Shape!$HX$7:$HX$601</c:f>
              <c:numCache/>
            </c:numRef>
          </c:yVal>
          <c:smooth val="1"/>
        </c:ser>
        <c:ser>
          <c:idx val="183"/>
          <c:order val="18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Shape!$HY$7:$HY$601</c:f>
              <c:numCache/>
            </c:numRef>
          </c:yVal>
          <c:smooth val="1"/>
        </c:ser>
        <c:ser>
          <c:idx val="184"/>
          <c:order val="18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Shape!$HZ$7:$HZ$601</c:f>
              <c:numCache/>
            </c:numRef>
          </c:yVal>
          <c:smooth val="1"/>
        </c:ser>
        <c:ser>
          <c:idx val="185"/>
          <c:order val="18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Shape!$IA$7:$IA$601</c:f>
              <c:numCache/>
            </c:numRef>
          </c:yVal>
          <c:smooth val="1"/>
        </c:ser>
        <c:ser>
          <c:idx val="186"/>
          <c:order val="1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Shape!$IB$7:$IB$601</c:f>
              <c:numCache/>
            </c:numRef>
          </c:yVal>
          <c:smooth val="1"/>
        </c:ser>
        <c:ser>
          <c:idx val="187"/>
          <c:order val="18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Shape!$IC$7:$IC$601</c:f>
              <c:numCache/>
            </c:numRef>
          </c:yVal>
          <c:smooth val="1"/>
        </c:ser>
        <c:ser>
          <c:idx val="188"/>
          <c:order val="18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Shape!$ID$7:$ID$601</c:f>
              <c:numCache/>
            </c:numRef>
          </c:yVal>
          <c:smooth val="1"/>
        </c:ser>
        <c:ser>
          <c:idx val="189"/>
          <c:order val="18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Shape!$IE$7:$IE$601</c:f>
              <c:numCache/>
            </c:numRef>
          </c:yVal>
          <c:smooth val="1"/>
        </c:ser>
        <c:ser>
          <c:idx val="190"/>
          <c:order val="19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Shape!$IF$7:$IF$601</c:f>
              <c:numCache/>
            </c:numRef>
          </c:yVal>
          <c:smooth val="1"/>
        </c:ser>
        <c:ser>
          <c:idx val="191"/>
          <c:order val="19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Shape!$IG$7:$IG$601</c:f>
              <c:numCache/>
            </c:numRef>
          </c:yVal>
          <c:smooth val="1"/>
        </c:ser>
        <c:ser>
          <c:idx val="192"/>
          <c:order val="19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Shape!$IH$7:$IH$601</c:f>
              <c:numCache/>
            </c:numRef>
          </c:yVal>
          <c:smooth val="1"/>
        </c:ser>
        <c:ser>
          <c:idx val="193"/>
          <c:order val="19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Shape!$II$7:$II$601</c:f>
              <c:numCache/>
            </c:numRef>
          </c:yVal>
          <c:smooth val="1"/>
        </c:ser>
        <c:ser>
          <c:idx val="194"/>
          <c:order val="19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Shape!$IJ$7:$IJ$601</c:f>
              <c:numCache/>
            </c:numRef>
          </c:yVal>
          <c:smooth val="1"/>
        </c:ser>
        <c:ser>
          <c:idx val="195"/>
          <c:order val="19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Shape!$IK$7:$IK$601</c:f>
              <c:numCache/>
            </c:numRef>
          </c:yVal>
          <c:smooth val="1"/>
        </c:ser>
        <c:ser>
          <c:idx val="196"/>
          <c:order val="19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Shape!$IL$7:$IL$601</c:f>
              <c:numCache/>
            </c:numRef>
          </c:yVal>
          <c:smooth val="1"/>
        </c:ser>
        <c:axId val="40316455"/>
        <c:axId val="27303776"/>
      </c:scatterChart>
      <c:valAx>
        <c:axId val="40316455"/>
        <c:scaling>
          <c:orientation val="minMax"/>
        </c:scaling>
        <c:axPos val="b"/>
        <c:delete val="1"/>
        <c:majorTickMark val="out"/>
        <c:minorTickMark val="none"/>
        <c:tickLblPos val="nextTo"/>
        <c:crossAx val="27303776"/>
        <c:crosses val="autoZero"/>
        <c:crossBetween val="midCat"/>
        <c:dispUnits/>
      </c:valAx>
      <c:valAx>
        <c:axId val="27303776"/>
        <c:scaling>
          <c:orientation val="minMax"/>
        </c:scaling>
        <c:axPos val="l"/>
        <c:delete val="1"/>
        <c:majorTickMark val="out"/>
        <c:minorTickMark val="none"/>
        <c:tickLblPos val="nextTo"/>
        <c:crossAx val="4031645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12</xdr:col>
      <xdr:colOff>600075</xdr:colOff>
      <xdr:row>39</xdr:row>
      <xdr:rowOff>19050</xdr:rowOff>
    </xdr:to>
    <xdr:graphicFrame>
      <xdr:nvGraphicFramePr>
        <xdr:cNvPr id="1" name="Chart 6"/>
        <xdr:cNvGraphicFramePr/>
      </xdr:nvGraphicFramePr>
      <xdr:xfrm>
        <a:off x="2590800" y="0"/>
        <a:ext cx="57626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01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9.8515625" style="1" customWidth="1"/>
    <col min="2" max="2" width="5.421875" style="0" customWidth="1"/>
    <col min="3" max="3" width="5.00390625" style="0" customWidth="1"/>
    <col min="4" max="4" width="4.57421875" style="0" customWidth="1"/>
    <col min="19" max="28" width="8.57421875" style="17" customWidth="1"/>
    <col min="29" max="29" width="8.57421875" style="4" customWidth="1"/>
    <col min="30" max="36" width="8.57421875" style="17" customWidth="1"/>
    <col min="37" max="37" width="10.00390625" style="17" bestFit="1" customWidth="1"/>
    <col min="38" max="42" width="10.00390625" style="17" customWidth="1"/>
    <col min="43" max="43" width="10.57421875" style="17" bestFit="1" customWidth="1"/>
    <col min="44" max="46" width="10.00390625" style="17" customWidth="1"/>
    <col min="49" max="49" width="6.8515625" style="0" customWidth="1"/>
    <col min="50" max="50" width="12.28125" style="0" customWidth="1"/>
    <col min="51" max="51" width="12.57421875" style="0" bestFit="1" customWidth="1"/>
    <col min="52" max="52" width="12.00390625" style="0" bestFit="1" customWidth="1"/>
  </cols>
  <sheetData>
    <row r="1" spans="1:47" ht="12.7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U1" s="4"/>
    </row>
    <row r="2" spans="1:47" ht="12.7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6"/>
      <c r="T2" s="36"/>
      <c r="U2" s="36"/>
      <c r="V2" s="8"/>
      <c r="AU2" s="4"/>
    </row>
    <row r="3" spans="1:47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6"/>
      <c r="T3" s="36"/>
      <c r="U3" s="36"/>
      <c r="V3" s="8"/>
      <c r="AU3" s="4"/>
    </row>
    <row r="4" spans="1:47" ht="12.75">
      <c r="A4" s="10" t="s">
        <v>33</v>
      </c>
      <c r="B4" s="34">
        <v>300</v>
      </c>
      <c r="C4" s="6" t="s">
        <v>0</v>
      </c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6"/>
      <c r="T4" s="36"/>
      <c r="U4" s="36"/>
      <c r="V4" s="8"/>
      <c r="AU4" s="4"/>
    </row>
    <row r="5" spans="1:47" ht="12.75">
      <c r="A5" s="11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6"/>
      <c r="T5" s="36"/>
      <c r="U5" s="36"/>
      <c r="V5" s="8"/>
      <c r="AU5" s="4"/>
    </row>
    <row r="6" spans="1:47" ht="12.75">
      <c r="A6" s="10" t="s">
        <v>36</v>
      </c>
      <c r="B6" s="6"/>
      <c r="C6" s="34">
        <v>40</v>
      </c>
      <c r="D6" s="6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6"/>
      <c r="T6" s="36"/>
      <c r="U6" s="36"/>
      <c r="V6" s="8"/>
      <c r="AU6" s="4"/>
    </row>
    <row r="7" spans="1:50" ht="12.75" hidden="1">
      <c r="A7" s="32" t="s">
        <v>1</v>
      </c>
      <c r="B7" s="4"/>
      <c r="C7" s="33">
        <f>C6+C8</f>
        <v>40</v>
      </c>
      <c r="D7" s="4" t="s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36"/>
      <c r="T7" s="36"/>
      <c r="U7" s="36"/>
      <c r="V7" s="8"/>
      <c r="AU7" s="4"/>
      <c r="AW7" s="2">
        <v>0</v>
      </c>
      <c r="AX7">
        <f>B4/2</f>
        <v>150</v>
      </c>
    </row>
    <row r="8" spans="1:49" ht="12.75">
      <c r="A8" s="10" t="s">
        <v>34</v>
      </c>
      <c r="B8" s="6"/>
      <c r="C8" s="34"/>
      <c r="D8" s="6" t="s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36"/>
      <c r="T8" s="36"/>
      <c r="U8" s="36"/>
      <c r="V8" s="8"/>
      <c r="AU8" s="4"/>
      <c r="AW8" s="2"/>
    </row>
    <row r="9" spans="1:50" ht="12.75" hidden="1">
      <c r="A9" s="32" t="s">
        <v>2</v>
      </c>
      <c r="B9" s="4"/>
      <c r="C9" s="33">
        <f>C10-C8</f>
        <v>12</v>
      </c>
      <c r="D9" s="4" t="s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6"/>
      <c r="T9" s="36"/>
      <c r="U9" s="36"/>
      <c r="V9" s="8"/>
      <c r="AU9" s="4"/>
      <c r="AW9" s="2">
        <f>$B$4/100*(-1)</f>
        <v>-3</v>
      </c>
      <c r="AX9">
        <f>(($B$4/2)^2-AW9^2)^0.5</f>
        <v>149.96999699939985</v>
      </c>
    </row>
    <row r="10" spans="1:49" ht="12.75">
      <c r="A10" s="10" t="s">
        <v>46</v>
      </c>
      <c r="B10" s="6"/>
      <c r="C10" s="34">
        <v>12</v>
      </c>
      <c r="D10" s="6" t="s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36"/>
      <c r="T10" s="36"/>
      <c r="U10" s="36"/>
      <c r="V10" s="8"/>
      <c r="AU10" s="4"/>
      <c r="AW10" s="2"/>
    </row>
    <row r="11" spans="1:50" ht="12.75" hidden="1">
      <c r="A11" s="32" t="s">
        <v>3</v>
      </c>
      <c r="B11" s="4"/>
      <c r="C11" s="33">
        <f>C12+C8/2</f>
        <v>5</v>
      </c>
      <c r="D11" s="4" t="s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6"/>
      <c r="T11" s="36"/>
      <c r="U11" s="36"/>
      <c r="V11" s="8"/>
      <c r="AU11" s="4"/>
      <c r="AW11" s="2">
        <f>$B$4/100*(-1)+AW9</f>
        <v>-6</v>
      </c>
      <c r="AX11">
        <f aca="true" t="shared" si="0" ref="AX11:AX59">(($B$4/2)^2-AW11^2)^0.5</f>
        <v>149.87995196156155</v>
      </c>
    </row>
    <row r="12" spans="1:50" ht="12.75">
      <c r="A12" s="10" t="s">
        <v>35</v>
      </c>
      <c r="B12" s="6"/>
      <c r="C12" s="34">
        <v>5</v>
      </c>
      <c r="D12" s="6" t="s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36"/>
      <c r="T12" s="36"/>
      <c r="U12" s="36"/>
      <c r="V12" s="8"/>
      <c r="AU12" s="4"/>
      <c r="AW12" s="2">
        <f aca="true" t="shared" si="1" ref="AW12:AW59">$B$4/100*(-1)+AW11</f>
        <v>-9</v>
      </c>
      <c r="AX12">
        <f t="shared" si="0"/>
        <v>149.72975656161336</v>
      </c>
    </row>
    <row r="13" spans="1:50" ht="12.7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36"/>
      <c r="T13" s="36"/>
      <c r="U13" s="36"/>
      <c r="V13" s="8"/>
      <c r="AW13" s="2">
        <f t="shared" si="1"/>
        <v>-12</v>
      </c>
      <c r="AX13">
        <f t="shared" si="0"/>
        <v>149.51922953252534</v>
      </c>
    </row>
    <row r="14" spans="1:50" ht="12.7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36"/>
      <c r="T14" s="36"/>
      <c r="U14" s="36"/>
      <c r="V14" s="8"/>
      <c r="AW14" s="2">
        <f t="shared" si="1"/>
        <v>-15</v>
      </c>
      <c r="AX14">
        <f t="shared" si="0"/>
        <v>149.248115565993</v>
      </c>
    </row>
    <row r="15" spans="1:50" ht="12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6"/>
      <c r="T15" s="36"/>
      <c r="U15" s="36"/>
      <c r="V15" s="8"/>
      <c r="AW15" s="2">
        <f t="shared" si="1"/>
        <v>-18</v>
      </c>
      <c r="AX15">
        <f t="shared" si="0"/>
        <v>148.91608375189028</v>
      </c>
    </row>
    <row r="16" spans="1:50" ht="12.7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6"/>
      <c r="T16" s="36"/>
      <c r="U16" s="36"/>
      <c r="V16" s="8"/>
      <c r="AW16" s="2">
        <f t="shared" si="1"/>
        <v>-21</v>
      </c>
      <c r="AX16">
        <f t="shared" si="0"/>
        <v>148.52272553383875</v>
      </c>
    </row>
    <row r="17" spans="1:50" ht="12.7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6"/>
      <c r="T17" s="36"/>
      <c r="U17" s="36"/>
      <c r="V17" s="8"/>
      <c r="AW17" s="2">
        <f t="shared" si="1"/>
        <v>-24</v>
      </c>
      <c r="AX17">
        <f t="shared" si="0"/>
        <v>148.06755215103678</v>
      </c>
    </row>
    <row r="18" spans="1:50" ht="12.7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6"/>
      <c r="T18" s="36"/>
      <c r="U18" s="36"/>
      <c r="V18" s="8"/>
      <c r="AW18" s="2">
        <f t="shared" si="1"/>
        <v>-27</v>
      </c>
      <c r="AX18">
        <f t="shared" si="0"/>
        <v>147.54999152829524</v>
      </c>
    </row>
    <row r="19" spans="1:50" ht="12.7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6"/>
      <c r="T19" s="36"/>
      <c r="U19" s="36"/>
      <c r="V19" s="8"/>
      <c r="AW19" s="2">
        <f t="shared" si="1"/>
        <v>-30</v>
      </c>
      <c r="AX19">
        <f t="shared" si="0"/>
        <v>146.9693845669907</v>
      </c>
    </row>
    <row r="20" spans="1:50" ht="12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6"/>
      <c r="T20" s="36"/>
      <c r="U20" s="36"/>
      <c r="V20" s="8"/>
      <c r="AW20" s="2">
        <f t="shared" si="1"/>
        <v>-33</v>
      </c>
      <c r="AX20">
        <f t="shared" si="0"/>
        <v>146.3249807790864</v>
      </c>
    </row>
    <row r="21" spans="1:50" ht="12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36"/>
      <c r="T21" s="36"/>
      <c r="U21" s="36"/>
      <c r="V21" s="8"/>
      <c r="AW21" s="2">
        <f t="shared" si="1"/>
        <v>-36</v>
      </c>
      <c r="AX21">
        <f t="shared" si="0"/>
        <v>145.61593319413916</v>
      </c>
    </row>
    <row r="22" spans="1:50" ht="12.7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36"/>
      <c r="T22" s="36"/>
      <c r="U22" s="36"/>
      <c r="V22" s="8"/>
      <c r="AW22" s="2">
        <f t="shared" si="1"/>
        <v>-39</v>
      </c>
      <c r="AX22">
        <f t="shared" si="0"/>
        <v>144.84129245487972</v>
      </c>
    </row>
    <row r="23" spans="1:50" ht="12.7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6"/>
      <c r="T23" s="36"/>
      <c r="U23" s="36"/>
      <c r="V23" s="8"/>
      <c r="AW23" s="2">
        <f t="shared" si="1"/>
        <v>-42</v>
      </c>
      <c r="AX23">
        <f t="shared" si="0"/>
        <v>144</v>
      </c>
    </row>
    <row r="24" spans="1:50" ht="12.7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6"/>
      <c r="T24" s="36"/>
      <c r="U24" s="36"/>
      <c r="V24" s="8"/>
      <c r="AW24" s="2">
        <f t="shared" si="1"/>
        <v>-45</v>
      </c>
      <c r="AX24">
        <f t="shared" si="0"/>
        <v>143.09088021254183</v>
      </c>
    </row>
    <row r="25" spans="1:50" ht="12.7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6"/>
      <c r="T25" s="36"/>
      <c r="U25" s="36"/>
      <c r="V25" s="8"/>
      <c r="AW25" s="2">
        <f t="shared" si="1"/>
        <v>-48</v>
      </c>
      <c r="AX25">
        <f t="shared" si="0"/>
        <v>142.11263138792413</v>
      </c>
    </row>
    <row r="26" spans="1:50" ht="12.7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6"/>
      <c r="T26" s="36"/>
      <c r="U26" s="36"/>
      <c r="V26" s="8"/>
      <c r="AW26" s="2">
        <f t="shared" si="1"/>
        <v>-51</v>
      </c>
      <c r="AX26">
        <f t="shared" si="0"/>
        <v>141.06381534610497</v>
      </c>
    </row>
    <row r="27" spans="1:50" ht="12.7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6"/>
      <c r="T27" s="36"/>
      <c r="U27" s="36"/>
      <c r="V27" s="36"/>
      <c r="AW27" s="2">
        <f t="shared" si="1"/>
        <v>-54</v>
      </c>
      <c r="AX27">
        <f t="shared" si="0"/>
        <v>139.9428454762872</v>
      </c>
    </row>
    <row r="28" spans="1:50" ht="12.7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36"/>
      <c r="T28" s="36"/>
      <c r="U28" s="36"/>
      <c r="V28" s="36"/>
      <c r="AW28" s="2">
        <f t="shared" si="1"/>
        <v>-57</v>
      </c>
      <c r="AX28">
        <f t="shared" si="0"/>
        <v>138.74797295816614</v>
      </c>
    </row>
    <row r="29" spans="1:50" ht="12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36"/>
      <c r="T29" s="36"/>
      <c r="U29" s="36"/>
      <c r="V29" s="36"/>
      <c r="AW29" s="2">
        <f t="shared" si="1"/>
        <v>-60</v>
      </c>
      <c r="AX29">
        <f t="shared" si="0"/>
        <v>137.4772708486752</v>
      </c>
    </row>
    <row r="30" spans="1:50" ht="12.75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36"/>
      <c r="T30" s="36"/>
      <c r="U30" s="36"/>
      <c r="V30" s="36"/>
      <c r="AW30" s="2">
        <f t="shared" si="1"/>
        <v>-63</v>
      </c>
      <c r="AX30">
        <f t="shared" si="0"/>
        <v>136.12861565446113</v>
      </c>
    </row>
    <row r="31" spans="1:50" ht="12.7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6"/>
      <c r="T31" s="36"/>
      <c r="U31" s="36"/>
      <c r="V31" s="36"/>
      <c r="AW31" s="2">
        <f t="shared" si="1"/>
        <v>-66</v>
      </c>
      <c r="AX31">
        <f t="shared" si="0"/>
        <v>134.6996659238619</v>
      </c>
    </row>
    <row r="32" spans="1:50" ht="12.7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36"/>
      <c r="T32" s="36"/>
      <c r="U32" s="36"/>
      <c r="V32" s="36"/>
      <c r="AW32" s="2">
        <f t="shared" si="1"/>
        <v>-69</v>
      </c>
      <c r="AX32">
        <f t="shared" si="0"/>
        <v>133.18783728253868</v>
      </c>
    </row>
    <row r="33" spans="1:50" ht="12.7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6"/>
      <c r="T33" s="36"/>
      <c r="U33" s="36"/>
      <c r="V33" s="36"/>
      <c r="AW33" s="2">
        <f t="shared" si="1"/>
        <v>-72</v>
      </c>
      <c r="AX33">
        <f t="shared" si="0"/>
        <v>131.59027319676784</v>
      </c>
    </row>
    <row r="34" spans="1:50" ht="12.7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6"/>
      <c r="T34" s="36"/>
      <c r="U34" s="36"/>
      <c r="V34" s="36"/>
      <c r="AW34" s="2">
        <f t="shared" si="1"/>
        <v>-75</v>
      </c>
      <c r="AX34">
        <f t="shared" si="0"/>
        <v>129.9038105676658</v>
      </c>
    </row>
    <row r="35" spans="1:50" ht="12.7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6"/>
      <c r="T35" s="36"/>
      <c r="U35" s="36"/>
      <c r="V35" s="36"/>
      <c r="AW35" s="2">
        <f t="shared" si="1"/>
        <v>-78</v>
      </c>
      <c r="AX35">
        <f t="shared" si="0"/>
        <v>128.12493902437572</v>
      </c>
    </row>
    <row r="36" spans="1:50" ht="12.7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36"/>
      <c r="T36" s="36"/>
      <c r="U36" s="36"/>
      <c r="V36" s="36"/>
      <c r="AW36" s="2">
        <f t="shared" si="1"/>
        <v>-81</v>
      </c>
      <c r="AX36">
        <f t="shared" si="0"/>
        <v>126.24975247500488</v>
      </c>
    </row>
    <row r="37" spans="1:50" ht="12.7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6"/>
      <c r="T37" s="36"/>
      <c r="U37" s="36"/>
      <c r="V37" s="36"/>
      <c r="AW37" s="2">
        <f t="shared" si="1"/>
        <v>-84</v>
      </c>
      <c r="AX37">
        <f t="shared" si="0"/>
        <v>124.27389106324787</v>
      </c>
    </row>
    <row r="38" spans="1:50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36"/>
      <c r="T38" s="36"/>
      <c r="U38" s="36"/>
      <c r="V38" s="36"/>
      <c r="AW38" s="2">
        <f t="shared" si="1"/>
        <v>-87</v>
      </c>
      <c r="AX38">
        <f t="shared" si="0"/>
        <v>122.19247112649781</v>
      </c>
    </row>
    <row r="39" spans="1:50" ht="12.7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6"/>
      <c r="T39" s="36"/>
      <c r="U39" s="36"/>
      <c r="V39" s="36"/>
      <c r="AW39" s="2">
        <f t="shared" si="1"/>
        <v>-90</v>
      </c>
      <c r="AX39">
        <f t="shared" si="0"/>
        <v>120</v>
      </c>
    </row>
    <row r="40" spans="1:50" ht="12.7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6"/>
      <c r="T40" s="36"/>
      <c r="U40" s="36"/>
      <c r="V40" s="36"/>
      <c r="AW40" s="2">
        <f t="shared" si="1"/>
        <v>-93</v>
      </c>
      <c r="AX40">
        <f t="shared" si="0"/>
        <v>117.69027147559818</v>
      </c>
    </row>
    <row r="41" spans="1:50" ht="12.7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36"/>
      <c r="T41" s="36"/>
      <c r="U41" s="36"/>
      <c r="V41" s="36"/>
      <c r="AW41" s="2">
        <f t="shared" si="1"/>
        <v>-96</v>
      </c>
      <c r="AX41">
        <f t="shared" si="0"/>
        <v>115.25623627379127</v>
      </c>
    </row>
    <row r="42" spans="1:50" ht="12.7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36"/>
      <c r="T42" s="36"/>
      <c r="U42" s="36"/>
      <c r="V42" s="36"/>
      <c r="AW42" s="2">
        <f t="shared" si="1"/>
        <v>-99</v>
      </c>
      <c r="AX42">
        <f t="shared" si="0"/>
        <v>112.68983982595769</v>
      </c>
    </row>
    <row r="43" spans="1:50" ht="12.7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36"/>
      <c r="T43" s="36"/>
      <c r="U43" s="36"/>
      <c r="V43" s="36"/>
      <c r="AW43" s="2">
        <f t="shared" si="1"/>
        <v>-102</v>
      </c>
      <c r="AX43">
        <f t="shared" si="0"/>
        <v>109.98181667894016</v>
      </c>
    </row>
    <row r="44" spans="1:50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36"/>
      <c r="T44" s="36"/>
      <c r="U44" s="36"/>
      <c r="V44" s="36"/>
      <c r="AW44" s="2">
        <f t="shared" si="1"/>
        <v>-105</v>
      </c>
      <c r="AX44">
        <f t="shared" si="0"/>
        <v>107.12142642814275</v>
      </c>
    </row>
    <row r="45" spans="1:50" ht="12.7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36"/>
      <c r="T45" s="36"/>
      <c r="U45" s="36"/>
      <c r="V45" s="36"/>
      <c r="AW45" s="2">
        <f t="shared" si="1"/>
        <v>-108</v>
      </c>
      <c r="AX45">
        <f t="shared" si="0"/>
        <v>104.09610943738484</v>
      </c>
    </row>
    <row r="46" spans="1:50" ht="12.7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6"/>
      <c r="T46" s="36"/>
      <c r="U46" s="36"/>
      <c r="V46" s="36"/>
      <c r="AW46" s="2">
        <f t="shared" si="1"/>
        <v>-111</v>
      </c>
      <c r="AX46">
        <f t="shared" si="0"/>
        <v>100.89103032480142</v>
      </c>
    </row>
    <row r="47" spans="1:50" ht="12.7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6"/>
      <c r="T47" s="36"/>
      <c r="U47" s="36"/>
      <c r="V47" s="36"/>
      <c r="AW47" s="2">
        <f t="shared" si="1"/>
        <v>-114</v>
      </c>
      <c r="AX47">
        <f t="shared" si="0"/>
        <v>97.48846085563153</v>
      </c>
    </row>
    <row r="48" spans="1:50" ht="12.7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36"/>
      <c r="T48" s="36"/>
      <c r="U48" s="36"/>
      <c r="V48" s="36"/>
      <c r="AW48" s="2">
        <f t="shared" si="1"/>
        <v>-117</v>
      </c>
      <c r="AX48">
        <f t="shared" si="0"/>
        <v>93.8669270829721</v>
      </c>
    </row>
    <row r="49" spans="1:50" ht="12.7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36"/>
      <c r="T49" s="36"/>
      <c r="U49" s="36"/>
      <c r="V49" s="36"/>
      <c r="AW49" s="2">
        <f t="shared" si="1"/>
        <v>-120</v>
      </c>
      <c r="AX49">
        <f t="shared" si="0"/>
        <v>90</v>
      </c>
    </row>
    <row r="50" spans="1:50" ht="12.7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36"/>
      <c r="T50" s="36"/>
      <c r="U50" s="36"/>
      <c r="V50" s="36"/>
      <c r="AW50" s="2">
        <f t="shared" si="1"/>
        <v>-123</v>
      </c>
      <c r="AX50">
        <f t="shared" si="0"/>
        <v>85.85452812752511</v>
      </c>
    </row>
    <row r="51" spans="1:50" ht="12.7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36"/>
      <c r="T51" s="36"/>
      <c r="U51" s="36"/>
      <c r="V51" s="36"/>
      <c r="AW51" s="2">
        <f t="shared" si="1"/>
        <v>-126</v>
      </c>
      <c r="AX51">
        <f t="shared" si="0"/>
        <v>81.38795979750321</v>
      </c>
    </row>
    <row r="52" spans="1:50" ht="12.7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36"/>
      <c r="T52" s="36"/>
      <c r="U52" s="36"/>
      <c r="V52" s="36"/>
      <c r="AW52" s="2">
        <f t="shared" si="1"/>
        <v>-129</v>
      </c>
      <c r="AX52">
        <f t="shared" si="0"/>
        <v>76.54410493303844</v>
      </c>
    </row>
    <row r="53" spans="1:50" ht="12.7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6"/>
      <c r="T53" s="36"/>
      <c r="U53" s="36"/>
      <c r="V53" s="36"/>
      <c r="AW53" s="2">
        <f t="shared" si="1"/>
        <v>-132</v>
      </c>
      <c r="AX53">
        <f t="shared" si="0"/>
        <v>71.2460525222275</v>
      </c>
    </row>
    <row r="54" spans="1:50" ht="12.7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36"/>
      <c r="T54" s="36"/>
      <c r="U54" s="36"/>
      <c r="V54" s="36"/>
      <c r="AW54" s="2">
        <f t="shared" si="1"/>
        <v>-135</v>
      </c>
      <c r="AX54">
        <f t="shared" si="0"/>
        <v>65.3834841531101</v>
      </c>
    </row>
    <row r="55" spans="1:50" ht="12.7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36"/>
      <c r="T55" s="36"/>
      <c r="U55" s="36"/>
      <c r="V55" s="36"/>
      <c r="AW55" s="2">
        <f t="shared" si="1"/>
        <v>-138</v>
      </c>
      <c r="AX55">
        <f t="shared" si="0"/>
        <v>58.787753826796276</v>
      </c>
    </row>
    <row r="56" spans="1:50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36"/>
      <c r="T56" s="36"/>
      <c r="U56" s="36"/>
      <c r="V56" s="36"/>
      <c r="AW56" s="2">
        <f t="shared" si="1"/>
        <v>-141</v>
      </c>
      <c r="AX56">
        <f t="shared" si="0"/>
        <v>51.176166327695945</v>
      </c>
    </row>
    <row r="57" spans="1:50" ht="12.7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6"/>
      <c r="T57" s="36"/>
      <c r="U57" s="36"/>
      <c r="V57" s="36"/>
      <c r="AW57" s="2">
        <f t="shared" si="1"/>
        <v>-144</v>
      </c>
      <c r="AX57">
        <f t="shared" si="0"/>
        <v>42</v>
      </c>
    </row>
    <row r="58" spans="1:50" ht="12.7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36"/>
      <c r="T58" s="36"/>
      <c r="U58" s="36"/>
      <c r="V58" s="36"/>
      <c r="AW58" s="2">
        <f t="shared" si="1"/>
        <v>-147</v>
      </c>
      <c r="AX58">
        <f t="shared" si="0"/>
        <v>29.8496231131986</v>
      </c>
    </row>
    <row r="59" spans="1:50" ht="12.7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6"/>
      <c r="T59" s="36"/>
      <c r="U59" s="36"/>
      <c r="V59" s="36"/>
      <c r="AW59" s="2">
        <f t="shared" si="1"/>
        <v>-150</v>
      </c>
      <c r="AX59">
        <f t="shared" si="0"/>
        <v>0</v>
      </c>
    </row>
    <row r="60" spans="1:50" ht="12.75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36"/>
      <c r="T60" s="36"/>
      <c r="U60" s="36"/>
      <c r="V60" s="36"/>
      <c r="AW60" s="3">
        <f>$B$4/100+AW59</f>
        <v>-147</v>
      </c>
      <c r="AX60">
        <f>-1*(($B$4/2)^2-AW60^2)^0.5</f>
        <v>-29.8496231131986</v>
      </c>
    </row>
    <row r="61" spans="1:50" ht="12.75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36"/>
      <c r="T61" s="36"/>
      <c r="U61" s="36"/>
      <c r="V61" s="36"/>
      <c r="AW61" s="3">
        <f>$B$4/100+AW60</f>
        <v>-144</v>
      </c>
      <c r="AX61">
        <f>-1*(($B$4/2)^2-AW61^2)^0.5</f>
        <v>-42</v>
      </c>
    </row>
    <row r="62" spans="1:50" ht="12.7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36"/>
      <c r="T62" s="36"/>
      <c r="U62" s="36"/>
      <c r="V62" s="36"/>
      <c r="AW62" s="3">
        <f aca="true" t="shared" si="2" ref="AW62:AW125">$B$4/100+AW61</f>
        <v>-141</v>
      </c>
      <c r="AX62">
        <f aca="true" t="shared" si="3" ref="AX62:AX108">-1*(($B$4/2)^2-AW62^2)^0.5</f>
        <v>-51.176166327695945</v>
      </c>
    </row>
    <row r="63" spans="1:50" ht="12.75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36"/>
      <c r="T63" s="36"/>
      <c r="U63" s="36"/>
      <c r="V63" s="36"/>
      <c r="AW63" s="3">
        <f t="shared" si="2"/>
        <v>-138</v>
      </c>
      <c r="AX63">
        <f t="shared" si="3"/>
        <v>-58.787753826796276</v>
      </c>
    </row>
    <row r="64" spans="1:50" ht="12.75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36"/>
      <c r="T64" s="36"/>
      <c r="U64" s="36"/>
      <c r="V64" s="36"/>
      <c r="AW64" s="3">
        <f t="shared" si="2"/>
        <v>-135</v>
      </c>
      <c r="AX64">
        <f t="shared" si="3"/>
        <v>-65.3834841531101</v>
      </c>
    </row>
    <row r="65" spans="1:50" ht="12.75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36"/>
      <c r="T65" s="36"/>
      <c r="U65" s="36"/>
      <c r="V65" s="36"/>
      <c r="AW65" s="3">
        <f t="shared" si="2"/>
        <v>-132</v>
      </c>
      <c r="AX65">
        <f t="shared" si="3"/>
        <v>-71.2460525222275</v>
      </c>
    </row>
    <row r="66" spans="1:50" ht="12.75">
      <c r="A66" s="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6"/>
      <c r="T66" s="36"/>
      <c r="U66" s="36"/>
      <c r="V66" s="36"/>
      <c r="AW66" s="3">
        <f t="shared" si="2"/>
        <v>-129</v>
      </c>
      <c r="AX66">
        <f t="shared" si="3"/>
        <v>-76.54410493303844</v>
      </c>
    </row>
    <row r="67" spans="1:50" ht="12.75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36"/>
      <c r="T67" s="36"/>
      <c r="U67" s="36"/>
      <c r="V67" s="36"/>
      <c r="AW67" s="3">
        <f t="shared" si="2"/>
        <v>-126</v>
      </c>
      <c r="AX67">
        <f t="shared" si="3"/>
        <v>-81.38795979750321</v>
      </c>
    </row>
    <row r="68" spans="1:50" ht="12.75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36"/>
      <c r="T68" s="36"/>
      <c r="U68" s="36"/>
      <c r="V68" s="36"/>
      <c r="AW68" s="3">
        <f t="shared" si="2"/>
        <v>-123</v>
      </c>
      <c r="AX68">
        <f t="shared" si="3"/>
        <v>-85.85452812752511</v>
      </c>
    </row>
    <row r="69" spans="1:50" ht="12.75">
      <c r="A69" s="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36"/>
      <c r="T69" s="36"/>
      <c r="U69" s="36"/>
      <c r="V69" s="36"/>
      <c r="AW69" s="3">
        <f t="shared" si="2"/>
        <v>-120</v>
      </c>
      <c r="AX69">
        <f t="shared" si="3"/>
        <v>-90</v>
      </c>
    </row>
    <row r="70" spans="1:50" ht="12.75">
      <c r="A70" s="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36"/>
      <c r="T70" s="36"/>
      <c r="U70" s="36"/>
      <c r="V70" s="36"/>
      <c r="AW70" s="3">
        <f t="shared" si="2"/>
        <v>-117</v>
      </c>
      <c r="AX70">
        <f t="shared" si="3"/>
        <v>-93.8669270829721</v>
      </c>
    </row>
    <row r="71" spans="1:50" ht="12.75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36"/>
      <c r="T71" s="36"/>
      <c r="U71" s="36"/>
      <c r="V71" s="36"/>
      <c r="AW71" s="3">
        <f t="shared" si="2"/>
        <v>-114</v>
      </c>
      <c r="AX71">
        <f t="shared" si="3"/>
        <v>-97.48846085563153</v>
      </c>
    </row>
    <row r="72" spans="1:50" ht="12.75">
      <c r="A72" s="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36"/>
      <c r="T72" s="36"/>
      <c r="U72" s="36"/>
      <c r="V72" s="36"/>
      <c r="AW72" s="3">
        <f t="shared" si="2"/>
        <v>-111</v>
      </c>
      <c r="AX72">
        <f t="shared" si="3"/>
        <v>-100.89103032480142</v>
      </c>
    </row>
    <row r="73" spans="1:50" ht="12.75">
      <c r="A73" s="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36"/>
      <c r="T73" s="36"/>
      <c r="U73" s="36"/>
      <c r="V73" s="36"/>
      <c r="AW73" s="3">
        <f t="shared" si="2"/>
        <v>-108</v>
      </c>
      <c r="AX73">
        <f t="shared" si="3"/>
        <v>-104.09610943738484</v>
      </c>
    </row>
    <row r="74" spans="1:50" ht="12.75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36"/>
      <c r="T74" s="36"/>
      <c r="U74" s="36"/>
      <c r="V74" s="36"/>
      <c r="AW74" s="3">
        <f t="shared" si="2"/>
        <v>-105</v>
      </c>
      <c r="AX74">
        <f t="shared" si="3"/>
        <v>-107.12142642814275</v>
      </c>
    </row>
    <row r="75" spans="1:50" ht="12.7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36"/>
      <c r="T75" s="36"/>
      <c r="U75" s="36"/>
      <c r="V75" s="36"/>
      <c r="AW75" s="3">
        <f t="shared" si="2"/>
        <v>-102</v>
      </c>
      <c r="AX75">
        <f t="shared" si="3"/>
        <v>-109.98181667894016</v>
      </c>
    </row>
    <row r="76" spans="1:50" ht="12.75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6"/>
      <c r="T76" s="36"/>
      <c r="U76" s="36"/>
      <c r="V76" s="36"/>
      <c r="AW76" s="3">
        <f t="shared" si="2"/>
        <v>-99</v>
      </c>
      <c r="AX76">
        <f t="shared" si="3"/>
        <v>-112.68983982595769</v>
      </c>
    </row>
    <row r="77" spans="1:50" ht="12.75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6"/>
      <c r="T77" s="36"/>
      <c r="U77" s="36"/>
      <c r="V77" s="36"/>
      <c r="AW77" s="3">
        <f t="shared" si="2"/>
        <v>-96</v>
      </c>
      <c r="AX77">
        <f t="shared" si="3"/>
        <v>-115.25623627379127</v>
      </c>
    </row>
    <row r="78" spans="1:50" ht="12.75">
      <c r="A78" s="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36"/>
      <c r="T78" s="36"/>
      <c r="U78" s="36"/>
      <c r="V78" s="36"/>
      <c r="AW78" s="3">
        <f t="shared" si="2"/>
        <v>-93</v>
      </c>
      <c r="AX78">
        <f t="shared" si="3"/>
        <v>-117.69027147559818</v>
      </c>
    </row>
    <row r="79" spans="1:50" ht="12.75">
      <c r="A79" s="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36"/>
      <c r="T79" s="36"/>
      <c r="U79" s="36"/>
      <c r="V79" s="36"/>
      <c r="AW79" s="3">
        <f t="shared" si="2"/>
        <v>-90</v>
      </c>
      <c r="AX79">
        <f t="shared" si="3"/>
        <v>-120</v>
      </c>
    </row>
    <row r="80" spans="1:50" ht="12.75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36"/>
      <c r="T80" s="36"/>
      <c r="U80" s="36"/>
      <c r="V80" s="36"/>
      <c r="AW80" s="3">
        <f t="shared" si="2"/>
        <v>-87</v>
      </c>
      <c r="AX80">
        <f t="shared" si="3"/>
        <v>-122.19247112649781</v>
      </c>
    </row>
    <row r="81" spans="1:50" ht="12.75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36"/>
      <c r="T81" s="36"/>
      <c r="U81" s="36"/>
      <c r="V81" s="36"/>
      <c r="AW81" s="3">
        <f t="shared" si="2"/>
        <v>-84</v>
      </c>
      <c r="AX81">
        <f t="shared" si="3"/>
        <v>-124.27389106324787</v>
      </c>
    </row>
    <row r="82" spans="1:50" ht="12.75">
      <c r="A82" s="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36"/>
      <c r="T82" s="36"/>
      <c r="U82" s="36"/>
      <c r="V82" s="36"/>
      <c r="AW82" s="3">
        <f t="shared" si="2"/>
        <v>-81</v>
      </c>
      <c r="AX82">
        <f t="shared" si="3"/>
        <v>-126.24975247500488</v>
      </c>
    </row>
    <row r="83" spans="1:50" ht="12.75">
      <c r="A83" s="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36"/>
      <c r="T83" s="36"/>
      <c r="U83" s="36"/>
      <c r="V83" s="36"/>
      <c r="AW83" s="3">
        <f t="shared" si="2"/>
        <v>-78</v>
      </c>
      <c r="AX83">
        <f t="shared" si="3"/>
        <v>-128.12493902437572</v>
      </c>
    </row>
    <row r="84" spans="1:50" ht="12.75">
      <c r="A84" s="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36"/>
      <c r="T84" s="36"/>
      <c r="U84" s="36"/>
      <c r="V84" s="36"/>
      <c r="AW84" s="3">
        <f t="shared" si="2"/>
        <v>-75</v>
      </c>
      <c r="AX84">
        <f t="shared" si="3"/>
        <v>-129.9038105676658</v>
      </c>
    </row>
    <row r="85" spans="1:50" ht="12.75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36"/>
      <c r="T85" s="36"/>
      <c r="U85" s="36"/>
      <c r="V85" s="36"/>
      <c r="AW85" s="3">
        <f t="shared" si="2"/>
        <v>-72</v>
      </c>
      <c r="AX85">
        <f t="shared" si="3"/>
        <v>-131.59027319676784</v>
      </c>
    </row>
    <row r="86" spans="1:50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36"/>
      <c r="T86" s="36"/>
      <c r="U86" s="36"/>
      <c r="V86" s="36"/>
      <c r="AW86" s="3">
        <f t="shared" si="2"/>
        <v>-69</v>
      </c>
      <c r="AX86">
        <f t="shared" si="3"/>
        <v>-133.18783728253868</v>
      </c>
    </row>
    <row r="87" spans="1:50" ht="12.7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36"/>
      <c r="T87" s="36"/>
      <c r="U87" s="36"/>
      <c r="V87" s="36"/>
      <c r="AW87" s="3">
        <f t="shared" si="2"/>
        <v>-66</v>
      </c>
      <c r="AX87">
        <f t="shared" si="3"/>
        <v>-134.6996659238619</v>
      </c>
    </row>
    <row r="88" spans="1:50" ht="12.75">
      <c r="A88" s="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36"/>
      <c r="T88" s="36"/>
      <c r="U88" s="36"/>
      <c r="V88" s="36"/>
      <c r="AW88" s="3">
        <f t="shared" si="2"/>
        <v>-63</v>
      </c>
      <c r="AX88">
        <f t="shared" si="3"/>
        <v>-136.12861565446113</v>
      </c>
    </row>
    <row r="89" spans="1:50" ht="12.75">
      <c r="A89" s="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36"/>
      <c r="T89" s="36"/>
      <c r="U89" s="36"/>
      <c r="V89" s="36"/>
      <c r="AW89" s="3">
        <f t="shared" si="2"/>
        <v>-60</v>
      </c>
      <c r="AX89">
        <f t="shared" si="3"/>
        <v>-137.4772708486752</v>
      </c>
    </row>
    <row r="90" spans="1:50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36"/>
      <c r="T90" s="36"/>
      <c r="U90" s="36"/>
      <c r="V90" s="36"/>
      <c r="AW90" s="3">
        <f t="shared" si="2"/>
        <v>-57</v>
      </c>
      <c r="AX90">
        <f t="shared" si="3"/>
        <v>-138.74797295816614</v>
      </c>
    </row>
    <row r="91" spans="1:50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36"/>
      <c r="T91" s="36"/>
      <c r="U91" s="36"/>
      <c r="V91" s="36"/>
      <c r="AW91" s="3">
        <f t="shared" si="2"/>
        <v>-54</v>
      </c>
      <c r="AX91">
        <f t="shared" si="3"/>
        <v>-139.9428454762872</v>
      </c>
    </row>
    <row r="92" spans="1:50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36"/>
      <c r="T92" s="36"/>
      <c r="U92" s="36"/>
      <c r="V92" s="36"/>
      <c r="AW92" s="3">
        <f t="shared" si="2"/>
        <v>-51</v>
      </c>
      <c r="AX92">
        <f t="shared" si="3"/>
        <v>-141.06381534610497</v>
      </c>
    </row>
    <row r="93" spans="1:50" ht="12.75">
      <c r="A93" s="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36"/>
      <c r="T93" s="36"/>
      <c r="U93" s="36"/>
      <c r="V93" s="36"/>
      <c r="AW93" s="3">
        <f t="shared" si="2"/>
        <v>-48</v>
      </c>
      <c r="AX93">
        <f t="shared" si="3"/>
        <v>-142.11263138792413</v>
      </c>
    </row>
    <row r="94" spans="1:50" ht="12.75">
      <c r="A94" s="9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36"/>
      <c r="T94" s="36"/>
      <c r="U94" s="36"/>
      <c r="V94" s="36"/>
      <c r="AW94" s="3">
        <f t="shared" si="2"/>
        <v>-45</v>
      </c>
      <c r="AX94">
        <f t="shared" si="3"/>
        <v>-143.09088021254183</v>
      </c>
    </row>
    <row r="95" spans="1:50" ht="12.75">
      <c r="A95" s="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36"/>
      <c r="T95" s="36"/>
      <c r="U95" s="36"/>
      <c r="V95" s="36"/>
      <c r="AW95" s="3">
        <f t="shared" si="2"/>
        <v>-42</v>
      </c>
      <c r="AX95">
        <f t="shared" si="3"/>
        <v>-144</v>
      </c>
    </row>
    <row r="96" spans="1:50" ht="12.75">
      <c r="A96" s="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36"/>
      <c r="T96" s="36"/>
      <c r="U96" s="36"/>
      <c r="V96" s="36"/>
      <c r="AW96" s="3">
        <f t="shared" si="2"/>
        <v>-39</v>
      </c>
      <c r="AX96">
        <f t="shared" si="3"/>
        <v>-144.84129245487972</v>
      </c>
    </row>
    <row r="97" spans="1:50" ht="12.75">
      <c r="A97" s="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36"/>
      <c r="T97" s="36"/>
      <c r="U97" s="36"/>
      <c r="V97" s="36"/>
      <c r="AW97" s="3">
        <f t="shared" si="2"/>
        <v>-36</v>
      </c>
      <c r="AX97">
        <f t="shared" si="3"/>
        <v>-145.61593319413916</v>
      </c>
    </row>
    <row r="98" spans="1:50" ht="12.75">
      <c r="A98" s="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36"/>
      <c r="T98" s="36"/>
      <c r="U98" s="36"/>
      <c r="V98" s="36"/>
      <c r="AW98" s="3">
        <f t="shared" si="2"/>
        <v>-33</v>
      </c>
      <c r="AX98">
        <f t="shared" si="3"/>
        <v>-146.3249807790864</v>
      </c>
    </row>
    <row r="99" spans="1:50" ht="12.75">
      <c r="A99" s="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36"/>
      <c r="T99" s="36"/>
      <c r="U99" s="36"/>
      <c r="V99" s="36"/>
      <c r="AW99" s="3">
        <f t="shared" si="2"/>
        <v>-30</v>
      </c>
      <c r="AX99">
        <f t="shared" si="3"/>
        <v>-146.9693845669907</v>
      </c>
    </row>
    <row r="100" spans="1:50" ht="12.75">
      <c r="A100" s="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36"/>
      <c r="T100" s="36"/>
      <c r="U100" s="36"/>
      <c r="V100" s="36"/>
      <c r="AW100" s="3">
        <f t="shared" si="2"/>
        <v>-27</v>
      </c>
      <c r="AX100">
        <f t="shared" si="3"/>
        <v>-147.54999152829524</v>
      </c>
    </row>
    <row r="101" spans="1:50" ht="12.75">
      <c r="A101" s="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36"/>
      <c r="T101" s="36"/>
      <c r="U101" s="36"/>
      <c r="V101" s="36"/>
      <c r="AW101" s="3">
        <f t="shared" si="2"/>
        <v>-24</v>
      </c>
      <c r="AX101">
        <f t="shared" si="3"/>
        <v>-148.06755215103678</v>
      </c>
    </row>
    <row r="102" spans="1:50" ht="12.75">
      <c r="A102" s="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36"/>
      <c r="T102" s="36"/>
      <c r="U102" s="36"/>
      <c r="V102" s="36"/>
      <c r="AW102" s="3">
        <f t="shared" si="2"/>
        <v>-21</v>
      </c>
      <c r="AX102">
        <f t="shared" si="3"/>
        <v>-148.52272553383875</v>
      </c>
    </row>
    <row r="103" spans="1:50" ht="12.75">
      <c r="A103" s="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36"/>
      <c r="T103" s="36"/>
      <c r="U103" s="36"/>
      <c r="V103" s="36"/>
      <c r="AW103" s="3">
        <f t="shared" si="2"/>
        <v>-18</v>
      </c>
      <c r="AX103">
        <f t="shared" si="3"/>
        <v>-148.91608375189028</v>
      </c>
    </row>
    <row r="104" spans="1:50" ht="12.75">
      <c r="A104" s="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36"/>
      <c r="T104" s="36"/>
      <c r="U104" s="36"/>
      <c r="V104" s="36"/>
      <c r="AW104" s="3">
        <f t="shared" si="2"/>
        <v>-15</v>
      </c>
      <c r="AX104">
        <f t="shared" si="3"/>
        <v>-149.248115565993</v>
      </c>
    </row>
    <row r="105" spans="1:50" ht="12.75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36"/>
      <c r="T105" s="36"/>
      <c r="U105" s="36"/>
      <c r="V105" s="36"/>
      <c r="AW105" s="3">
        <f t="shared" si="2"/>
        <v>-12</v>
      </c>
      <c r="AX105">
        <f t="shared" si="3"/>
        <v>-149.51922953252534</v>
      </c>
    </row>
    <row r="106" spans="1:50" ht="12.75">
      <c r="A106" s="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36"/>
      <c r="T106" s="36"/>
      <c r="U106" s="36"/>
      <c r="V106" s="36"/>
      <c r="AW106" s="3">
        <f t="shared" si="2"/>
        <v>-9</v>
      </c>
      <c r="AX106">
        <f t="shared" si="3"/>
        <v>-149.72975656161336</v>
      </c>
    </row>
    <row r="107" spans="1:50" ht="12.75">
      <c r="A107" s="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36"/>
      <c r="T107" s="36"/>
      <c r="U107" s="36"/>
      <c r="V107" s="36"/>
      <c r="AW107" s="3">
        <f t="shared" si="2"/>
        <v>-6</v>
      </c>
      <c r="AX107">
        <f t="shared" si="3"/>
        <v>-149.87995196156155</v>
      </c>
    </row>
    <row r="108" spans="1:50" ht="12.75">
      <c r="A108" s="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36"/>
      <c r="T108" s="36"/>
      <c r="U108" s="36"/>
      <c r="V108" s="36"/>
      <c r="AW108" s="3">
        <f t="shared" si="2"/>
        <v>-3</v>
      </c>
      <c r="AX108">
        <f t="shared" si="3"/>
        <v>-149.96999699939985</v>
      </c>
    </row>
    <row r="109" spans="1:50" ht="12.75">
      <c r="A109" s="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36"/>
      <c r="T109" s="36"/>
      <c r="U109" s="36"/>
      <c r="V109" s="36"/>
      <c r="AW109" s="2">
        <f t="shared" si="2"/>
        <v>0</v>
      </c>
      <c r="AX109">
        <f>-1*(($B$4/2)^2-AW109^2)^0.5</f>
        <v>-150</v>
      </c>
    </row>
    <row r="110" spans="1:50" ht="12.75">
      <c r="A110" s="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36"/>
      <c r="T110" s="36"/>
      <c r="U110" s="36"/>
      <c r="V110" s="36"/>
      <c r="AW110" s="2">
        <f t="shared" si="2"/>
        <v>3</v>
      </c>
      <c r="AX110">
        <f>-1*(($B$4/2)^2-AW110^2)^0.5</f>
        <v>-149.96999699939985</v>
      </c>
    </row>
    <row r="111" spans="1:50" ht="12.75">
      <c r="A111" s="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6"/>
      <c r="T111" s="36"/>
      <c r="U111" s="36"/>
      <c r="V111" s="36"/>
      <c r="AW111" s="2">
        <f t="shared" si="2"/>
        <v>6</v>
      </c>
      <c r="AX111">
        <f aca="true" t="shared" si="4" ref="AX111:AX159">-1*(($B$4/2)^2-AW111^2)^0.5</f>
        <v>-149.87995196156155</v>
      </c>
    </row>
    <row r="112" spans="1:50" ht="12.75">
      <c r="A112" s="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36"/>
      <c r="T112" s="36"/>
      <c r="U112" s="36"/>
      <c r="V112" s="36"/>
      <c r="AW112" s="2">
        <f t="shared" si="2"/>
        <v>9</v>
      </c>
      <c r="AX112">
        <f t="shared" si="4"/>
        <v>-149.72975656161336</v>
      </c>
    </row>
    <row r="113" spans="1:50" ht="12.75">
      <c r="A113" s="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36"/>
      <c r="T113" s="36"/>
      <c r="U113" s="36"/>
      <c r="V113" s="36"/>
      <c r="AW113" s="2">
        <f t="shared" si="2"/>
        <v>12</v>
      </c>
      <c r="AX113">
        <f t="shared" si="4"/>
        <v>-149.51922953252534</v>
      </c>
    </row>
    <row r="114" spans="1:50" ht="12.75">
      <c r="A114" s="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36"/>
      <c r="T114" s="36"/>
      <c r="U114" s="36"/>
      <c r="V114" s="36"/>
      <c r="AW114" s="2">
        <f t="shared" si="2"/>
        <v>15</v>
      </c>
      <c r="AX114">
        <f t="shared" si="4"/>
        <v>-149.248115565993</v>
      </c>
    </row>
    <row r="115" spans="1:50" ht="12.75">
      <c r="A115" s="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36"/>
      <c r="T115" s="36"/>
      <c r="U115" s="36"/>
      <c r="V115" s="36"/>
      <c r="AW115" s="2">
        <f t="shared" si="2"/>
        <v>18</v>
      </c>
      <c r="AX115">
        <f t="shared" si="4"/>
        <v>-148.91608375189028</v>
      </c>
    </row>
    <row r="116" spans="1:50" ht="12.75">
      <c r="A116" s="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36"/>
      <c r="T116" s="36"/>
      <c r="U116" s="36"/>
      <c r="V116" s="36"/>
      <c r="AW116" s="2">
        <f t="shared" si="2"/>
        <v>21</v>
      </c>
      <c r="AX116">
        <f t="shared" si="4"/>
        <v>-148.52272553383875</v>
      </c>
    </row>
    <row r="117" spans="1:50" ht="12.75">
      <c r="A117" s="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36"/>
      <c r="T117" s="36"/>
      <c r="U117" s="36"/>
      <c r="V117" s="36"/>
      <c r="AW117" s="2">
        <f t="shared" si="2"/>
        <v>24</v>
      </c>
      <c r="AX117">
        <f t="shared" si="4"/>
        <v>-148.06755215103678</v>
      </c>
    </row>
    <row r="118" spans="1:50" ht="12.75">
      <c r="A118" s="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36"/>
      <c r="T118" s="36"/>
      <c r="U118" s="36"/>
      <c r="V118" s="36"/>
      <c r="AW118" s="2">
        <f t="shared" si="2"/>
        <v>27</v>
      </c>
      <c r="AX118">
        <f t="shared" si="4"/>
        <v>-147.54999152829524</v>
      </c>
    </row>
    <row r="119" spans="1:50" ht="12.75">
      <c r="A119" s="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36"/>
      <c r="T119" s="36"/>
      <c r="U119" s="36"/>
      <c r="V119" s="36"/>
      <c r="AW119" s="2">
        <f t="shared" si="2"/>
        <v>30</v>
      </c>
      <c r="AX119">
        <f t="shared" si="4"/>
        <v>-146.9693845669907</v>
      </c>
    </row>
    <row r="120" spans="1:50" ht="12.75">
      <c r="A120" s="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36"/>
      <c r="T120" s="36"/>
      <c r="U120" s="36"/>
      <c r="V120" s="36"/>
      <c r="AW120" s="2">
        <f t="shared" si="2"/>
        <v>33</v>
      </c>
      <c r="AX120">
        <f t="shared" si="4"/>
        <v>-146.3249807790864</v>
      </c>
    </row>
    <row r="121" spans="1:50" ht="12.75">
      <c r="A121" s="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36"/>
      <c r="T121" s="36"/>
      <c r="U121" s="36"/>
      <c r="V121" s="36"/>
      <c r="AW121" s="2">
        <f t="shared" si="2"/>
        <v>36</v>
      </c>
      <c r="AX121">
        <f t="shared" si="4"/>
        <v>-145.61593319413916</v>
      </c>
    </row>
    <row r="122" spans="1:50" ht="12.75">
      <c r="A122" s="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36"/>
      <c r="T122" s="36"/>
      <c r="U122" s="36"/>
      <c r="V122" s="36"/>
      <c r="AW122" s="2">
        <f t="shared" si="2"/>
        <v>39</v>
      </c>
      <c r="AX122">
        <f t="shared" si="4"/>
        <v>-144.84129245487972</v>
      </c>
    </row>
    <row r="123" spans="1:50" ht="12.75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36"/>
      <c r="T123" s="36"/>
      <c r="U123" s="36"/>
      <c r="V123" s="36"/>
      <c r="AW123" s="2">
        <f t="shared" si="2"/>
        <v>42</v>
      </c>
      <c r="AX123">
        <f t="shared" si="4"/>
        <v>-144</v>
      </c>
    </row>
    <row r="124" spans="1:50" ht="12.75">
      <c r="A124" s="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36"/>
      <c r="T124" s="36"/>
      <c r="U124" s="36"/>
      <c r="V124" s="36"/>
      <c r="AW124" s="2">
        <f t="shared" si="2"/>
        <v>45</v>
      </c>
      <c r="AX124">
        <f t="shared" si="4"/>
        <v>-143.09088021254183</v>
      </c>
    </row>
    <row r="125" spans="1:50" ht="12.75">
      <c r="A125" s="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36"/>
      <c r="T125" s="36"/>
      <c r="U125" s="36"/>
      <c r="V125" s="36"/>
      <c r="AW125" s="2">
        <f t="shared" si="2"/>
        <v>48</v>
      </c>
      <c r="AX125">
        <f t="shared" si="4"/>
        <v>-142.11263138792413</v>
      </c>
    </row>
    <row r="126" spans="1:50" ht="12.75">
      <c r="A126" s="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36"/>
      <c r="T126" s="36"/>
      <c r="U126" s="36"/>
      <c r="V126" s="36"/>
      <c r="AW126" s="2">
        <f aca="true" t="shared" si="5" ref="AW126:AW159">$B$4/100+AW125</f>
        <v>51</v>
      </c>
      <c r="AX126">
        <f t="shared" si="4"/>
        <v>-141.06381534610497</v>
      </c>
    </row>
    <row r="127" spans="1:50" ht="12.75">
      <c r="A127" s="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36"/>
      <c r="T127" s="36"/>
      <c r="U127" s="36"/>
      <c r="V127" s="36"/>
      <c r="AW127" s="2">
        <f t="shared" si="5"/>
        <v>54</v>
      </c>
      <c r="AX127">
        <f t="shared" si="4"/>
        <v>-139.9428454762872</v>
      </c>
    </row>
    <row r="128" spans="1:50" ht="12.75">
      <c r="A128" s="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36"/>
      <c r="T128" s="36"/>
      <c r="U128" s="36"/>
      <c r="V128" s="36"/>
      <c r="AW128" s="2">
        <f t="shared" si="5"/>
        <v>57</v>
      </c>
      <c r="AX128">
        <f t="shared" si="4"/>
        <v>-138.74797295816614</v>
      </c>
    </row>
    <row r="129" spans="1:50" ht="12.75">
      <c r="A129" s="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36"/>
      <c r="T129" s="36"/>
      <c r="U129" s="36"/>
      <c r="V129" s="36"/>
      <c r="AW129" s="2">
        <f t="shared" si="5"/>
        <v>60</v>
      </c>
      <c r="AX129">
        <f t="shared" si="4"/>
        <v>-137.4772708486752</v>
      </c>
    </row>
    <row r="130" spans="1:50" ht="12.75">
      <c r="A130" s="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36"/>
      <c r="T130" s="36"/>
      <c r="U130" s="36"/>
      <c r="V130" s="36"/>
      <c r="AW130" s="2">
        <f t="shared" si="5"/>
        <v>63</v>
      </c>
      <c r="AX130">
        <f t="shared" si="4"/>
        <v>-136.12861565446113</v>
      </c>
    </row>
    <row r="131" spans="1:50" ht="12.75">
      <c r="A131" s="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36"/>
      <c r="T131" s="36"/>
      <c r="U131" s="36"/>
      <c r="V131" s="36"/>
      <c r="AW131" s="2">
        <f t="shared" si="5"/>
        <v>66</v>
      </c>
      <c r="AX131">
        <f t="shared" si="4"/>
        <v>-134.6996659238619</v>
      </c>
    </row>
    <row r="132" spans="1:50" ht="12.75">
      <c r="A132" s="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36"/>
      <c r="T132" s="36"/>
      <c r="U132" s="36"/>
      <c r="V132" s="36"/>
      <c r="AW132" s="2">
        <f t="shared" si="5"/>
        <v>69</v>
      </c>
      <c r="AX132">
        <f t="shared" si="4"/>
        <v>-133.18783728253868</v>
      </c>
    </row>
    <row r="133" spans="1:50" ht="12.75">
      <c r="A133" s="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36"/>
      <c r="T133" s="36"/>
      <c r="U133" s="36"/>
      <c r="V133" s="36"/>
      <c r="AW133" s="2">
        <f t="shared" si="5"/>
        <v>72</v>
      </c>
      <c r="AX133">
        <f t="shared" si="4"/>
        <v>-131.59027319676784</v>
      </c>
    </row>
    <row r="134" spans="1:50" ht="12.75">
      <c r="A134" s="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36"/>
      <c r="T134" s="36"/>
      <c r="U134" s="36"/>
      <c r="V134" s="36"/>
      <c r="AW134" s="2">
        <f t="shared" si="5"/>
        <v>75</v>
      </c>
      <c r="AX134">
        <f t="shared" si="4"/>
        <v>-129.9038105676658</v>
      </c>
    </row>
    <row r="135" spans="1:50" ht="12.75">
      <c r="A135" s="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36"/>
      <c r="T135" s="36"/>
      <c r="U135" s="36"/>
      <c r="V135" s="36"/>
      <c r="AW135" s="2">
        <f t="shared" si="5"/>
        <v>78</v>
      </c>
      <c r="AX135">
        <f t="shared" si="4"/>
        <v>-128.12493902437572</v>
      </c>
    </row>
    <row r="136" spans="1:50" ht="12.75">
      <c r="A136" s="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36"/>
      <c r="T136" s="36"/>
      <c r="U136" s="36"/>
      <c r="V136" s="36"/>
      <c r="AW136" s="2">
        <f t="shared" si="5"/>
        <v>81</v>
      </c>
      <c r="AX136">
        <f t="shared" si="4"/>
        <v>-126.24975247500488</v>
      </c>
    </row>
    <row r="137" spans="1:50" ht="12.75">
      <c r="A137" s="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36"/>
      <c r="T137" s="36"/>
      <c r="U137" s="36"/>
      <c r="V137" s="36"/>
      <c r="AW137" s="2">
        <f t="shared" si="5"/>
        <v>84</v>
      </c>
      <c r="AX137">
        <f t="shared" si="4"/>
        <v>-124.27389106324787</v>
      </c>
    </row>
    <row r="138" spans="1:50" ht="12.75">
      <c r="A138" s="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36"/>
      <c r="T138" s="36"/>
      <c r="U138" s="36"/>
      <c r="V138" s="36"/>
      <c r="AW138" s="2">
        <f t="shared" si="5"/>
        <v>87</v>
      </c>
      <c r="AX138">
        <f t="shared" si="4"/>
        <v>-122.19247112649781</v>
      </c>
    </row>
    <row r="139" spans="1:50" ht="12.75">
      <c r="A139" s="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36"/>
      <c r="T139" s="36"/>
      <c r="U139" s="36"/>
      <c r="V139" s="36"/>
      <c r="AW139" s="2">
        <f t="shared" si="5"/>
        <v>90</v>
      </c>
      <c r="AX139">
        <f t="shared" si="4"/>
        <v>-120</v>
      </c>
    </row>
    <row r="140" spans="1:50" ht="12.75">
      <c r="A140" s="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36"/>
      <c r="T140" s="36"/>
      <c r="U140" s="36"/>
      <c r="V140" s="36"/>
      <c r="AW140" s="2">
        <f t="shared" si="5"/>
        <v>93</v>
      </c>
      <c r="AX140">
        <f t="shared" si="4"/>
        <v>-117.69027147559818</v>
      </c>
    </row>
    <row r="141" spans="1:50" ht="12.75">
      <c r="A141" s="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36"/>
      <c r="T141" s="36"/>
      <c r="U141" s="36"/>
      <c r="V141" s="36"/>
      <c r="AW141" s="2">
        <f t="shared" si="5"/>
        <v>96</v>
      </c>
      <c r="AX141">
        <f t="shared" si="4"/>
        <v>-115.25623627379127</v>
      </c>
    </row>
    <row r="142" spans="1:50" ht="12.75">
      <c r="A142" s="9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36"/>
      <c r="T142" s="36"/>
      <c r="U142" s="36"/>
      <c r="V142" s="36"/>
      <c r="AW142" s="2">
        <f t="shared" si="5"/>
        <v>99</v>
      </c>
      <c r="AX142">
        <f t="shared" si="4"/>
        <v>-112.68983982595769</v>
      </c>
    </row>
    <row r="143" spans="1:50" ht="12.75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36"/>
      <c r="T143" s="36"/>
      <c r="U143" s="36"/>
      <c r="V143" s="36"/>
      <c r="AW143" s="2">
        <f t="shared" si="5"/>
        <v>102</v>
      </c>
      <c r="AX143">
        <f t="shared" si="4"/>
        <v>-109.98181667894016</v>
      </c>
    </row>
    <row r="144" spans="1:50" ht="12.75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36"/>
      <c r="T144" s="36"/>
      <c r="U144" s="36"/>
      <c r="V144" s="36"/>
      <c r="AW144" s="2">
        <f t="shared" si="5"/>
        <v>105</v>
      </c>
      <c r="AX144">
        <f t="shared" si="4"/>
        <v>-107.12142642814275</v>
      </c>
    </row>
    <row r="145" spans="1:50" ht="12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36"/>
      <c r="T145" s="36"/>
      <c r="U145" s="36"/>
      <c r="V145" s="36"/>
      <c r="AW145" s="2">
        <f t="shared" si="5"/>
        <v>108</v>
      </c>
      <c r="AX145">
        <f t="shared" si="4"/>
        <v>-104.09610943738484</v>
      </c>
    </row>
    <row r="146" spans="1:50" ht="12.75">
      <c r="A146" s="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36"/>
      <c r="T146" s="36"/>
      <c r="U146" s="36"/>
      <c r="V146" s="36"/>
      <c r="AW146" s="2">
        <f t="shared" si="5"/>
        <v>111</v>
      </c>
      <c r="AX146">
        <f t="shared" si="4"/>
        <v>-100.89103032480142</v>
      </c>
    </row>
    <row r="147" spans="1:50" ht="12.75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36"/>
      <c r="T147" s="36"/>
      <c r="U147" s="36"/>
      <c r="V147" s="36"/>
      <c r="AW147" s="2">
        <f t="shared" si="5"/>
        <v>114</v>
      </c>
      <c r="AX147">
        <f t="shared" si="4"/>
        <v>-97.48846085563153</v>
      </c>
    </row>
    <row r="148" spans="1:50" ht="12.75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36"/>
      <c r="T148" s="36"/>
      <c r="U148" s="36"/>
      <c r="V148" s="36"/>
      <c r="AW148" s="2">
        <f t="shared" si="5"/>
        <v>117</v>
      </c>
      <c r="AX148">
        <f t="shared" si="4"/>
        <v>-93.8669270829721</v>
      </c>
    </row>
    <row r="149" spans="1:50" ht="12.75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36"/>
      <c r="T149" s="36"/>
      <c r="U149" s="36"/>
      <c r="V149" s="36"/>
      <c r="AW149" s="2">
        <f t="shared" si="5"/>
        <v>120</v>
      </c>
      <c r="AX149">
        <f t="shared" si="4"/>
        <v>-90</v>
      </c>
    </row>
    <row r="150" spans="1:50" ht="12.75">
      <c r="A150" s="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36"/>
      <c r="T150" s="36"/>
      <c r="U150" s="36"/>
      <c r="V150" s="36"/>
      <c r="AW150" s="2">
        <f t="shared" si="5"/>
        <v>123</v>
      </c>
      <c r="AX150">
        <f t="shared" si="4"/>
        <v>-85.85452812752511</v>
      </c>
    </row>
    <row r="151" spans="1:50" ht="12.75">
      <c r="A151" s="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36"/>
      <c r="T151" s="36"/>
      <c r="U151" s="36"/>
      <c r="V151" s="36"/>
      <c r="AW151" s="2">
        <f t="shared" si="5"/>
        <v>126</v>
      </c>
      <c r="AX151">
        <f t="shared" si="4"/>
        <v>-81.38795979750321</v>
      </c>
    </row>
    <row r="152" spans="1:50" ht="12.75">
      <c r="A152" s="9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36"/>
      <c r="T152" s="36"/>
      <c r="U152" s="36"/>
      <c r="V152" s="36"/>
      <c r="AW152" s="2">
        <f t="shared" si="5"/>
        <v>129</v>
      </c>
      <c r="AX152">
        <f t="shared" si="4"/>
        <v>-76.54410493303844</v>
      </c>
    </row>
    <row r="153" spans="1:50" ht="12.75">
      <c r="A153" s="9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36"/>
      <c r="T153" s="36"/>
      <c r="U153" s="36"/>
      <c r="V153" s="36"/>
      <c r="AW153" s="2">
        <f t="shared" si="5"/>
        <v>132</v>
      </c>
      <c r="AX153">
        <f t="shared" si="4"/>
        <v>-71.2460525222275</v>
      </c>
    </row>
    <row r="154" spans="1:50" ht="12.75">
      <c r="A154" s="9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36"/>
      <c r="T154" s="36"/>
      <c r="U154" s="36"/>
      <c r="V154" s="36"/>
      <c r="AW154" s="2">
        <f t="shared" si="5"/>
        <v>135</v>
      </c>
      <c r="AX154">
        <f t="shared" si="4"/>
        <v>-65.3834841531101</v>
      </c>
    </row>
    <row r="155" spans="1:50" ht="12.75">
      <c r="A155" s="9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36"/>
      <c r="T155" s="36"/>
      <c r="U155" s="36"/>
      <c r="V155" s="36"/>
      <c r="AW155" s="2">
        <f t="shared" si="5"/>
        <v>138</v>
      </c>
      <c r="AX155">
        <f t="shared" si="4"/>
        <v>-58.787753826796276</v>
      </c>
    </row>
    <row r="156" spans="1:50" ht="12.75">
      <c r="A156" s="9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36"/>
      <c r="T156" s="36"/>
      <c r="U156" s="36"/>
      <c r="V156" s="36"/>
      <c r="AW156" s="2">
        <f t="shared" si="5"/>
        <v>141</v>
      </c>
      <c r="AX156">
        <f t="shared" si="4"/>
        <v>-51.176166327695945</v>
      </c>
    </row>
    <row r="157" spans="1:50" ht="12.75">
      <c r="A157" s="9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36"/>
      <c r="T157" s="36"/>
      <c r="U157" s="36"/>
      <c r="V157" s="36"/>
      <c r="AW157" s="2">
        <f t="shared" si="5"/>
        <v>144</v>
      </c>
      <c r="AX157">
        <f t="shared" si="4"/>
        <v>-42</v>
      </c>
    </row>
    <row r="158" spans="1:50" ht="12.75">
      <c r="A158" s="9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36"/>
      <c r="T158" s="36"/>
      <c r="U158" s="36"/>
      <c r="V158" s="36"/>
      <c r="AW158" s="2">
        <f t="shared" si="5"/>
        <v>147</v>
      </c>
      <c r="AX158">
        <f t="shared" si="4"/>
        <v>-29.8496231131986</v>
      </c>
    </row>
    <row r="159" spans="1:50" ht="12.75">
      <c r="A159" s="9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36"/>
      <c r="T159" s="36"/>
      <c r="U159" s="36"/>
      <c r="V159" s="36"/>
      <c r="AW159" s="2">
        <f t="shared" si="5"/>
        <v>150</v>
      </c>
      <c r="AX159">
        <f t="shared" si="4"/>
        <v>0</v>
      </c>
    </row>
    <row r="160" spans="1:50" ht="12.75">
      <c r="A160" s="9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36"/>
      <c r="T160" s="36"/>
      <c r="U160" s="36"/>
      <c r="V160" s="36"/>
      <c r="AW160" s="3">
        <f>$B$4/100*(-1)+AW159</f>
        <v>147</v>
      </c>
      <c r="AX160">
        <f aca="true" t="shared" si="6" ref="AX160:AX191">(($B$4/2)^2-AW160^2)^0.5</f>
        <v>29.8496231131986</v>
      </c>
    </row>
    <row r="161" spans="1:50" ht="12.75">
      <c r="A161" s="9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36"/>
      <c r="T161" s="36"/>
      <c r="U161" s="36"/>
      <c r="V161" s="36"/>
      <c r="AW161" s="3">
        <f>$B$4/100*(-1)+AW160</f>
        <v>144</v>
      </c>
      <c r="AX161">
        <f t="shared" si="6"/>
        <v>42</v>
      </c>
    </row>
    <row r="162" spans="1:50" ht="12.75">
      <c r="A162" s="9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36"/>
      <c r="T162" s="36"/>
      <c r="U162" s="36"/>
      <c r="V162" s="36"/>
      <c r="AW162" s="3">
        <f aca="true" t="shared" si="7" ref="AW162:AW208">$B$4/100*(-1)+AW161</f>
        <v>141</v>
      </c>
      <c r="AX162">
        <f t="shared" si="6"/>
        <v>51.176166327695945</v>
      </c>
    </row>
    <row r="163" spans="1:50" ht="12.75">
      <c r="A163" s="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36"/>
      <c r="T163" s="36"/>
      <c r="U163" s="36"/>
      <c r="V163" s="36"/>
      <c r="AW163" s="3">
        <f t="shared" si="7"/>
        <v>138</v>
      </c>
      <c r="AX163">
        <f t="shared" si="6"/>
        <v>58.787753826796276</v>
      </c>
    </row>
    <row r="164" spans="1:50" ht="12.75">
      <c r="A164" s="9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36"/>
      <c r="T164" s="36"/>
      <c r="U164" s="36"/>
      <c r="V164" s="36"/>
      <c r="AW164" s="3">
        <f t="shared" si="7"/>
        <v>135</v>
      </c>
      <c r="AX164">
        <f t="shared" si="6"/>
        <v>65.3834841531101</v>
      </c>
    </row>
    <row r="165" spans="1:50" ht="12.75">
      <c r="A165" s="9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36"/>
      <c r="T165" s="36"/>
      <c r="U165" s="36"/>
      <c r="V165" s="36"/>
      <c r="AW165" s="3">
        <f t="shared" si="7"/>
        <v>132</v>
      </c>
      <c r="AX165">
        <f t="shared" si="6"/>
        <v>71.2460525222275</v>
      </c>
    </row>
    <row r="166" spans="1:50" ht="12.75">
      <c r="A166" s="9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36"/>
      <c r="T166" s="36"/>
      <c r="U166" s="36"/>
      <c r="V166" s="36"/>
      <c r="AW166" s="3">
        <f t="shared" si="7"/>
        <v>129</v>
      </c>
      <c r="AX166">
        <f t="shared" si="6"/>
        <v>76.54410493303844</v>
      </c>
    </row>
    <row r="167" spans="1:50" ht="12.75">
      <c r="A167" s="9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36"/>
      <c r="T167" s="36"/>
      <c r="U167" s="36"/>
      <c r="V167" s="36"/>
      <c r="AW167" s="3">
        <f t="shared" si="7"/>
        <v>126</v>
      </c>
      <c r="AX167">
        <f t="shared" si="6"/>
        <v>81.38795979750321</v>
      </c>
    </row>
    <row r="168" spans="1:50" ht="12.75">
      <c r="A168" s="9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36"/>
      <c r="T168" s="36"/>
      <c r="U168" s="36"/>
      <c r="V168" s="36"/>
      <c r="AW168" s="3">
        <f t="shared" si="7"/>
        <v>123</v>
      </c>
      <c r="AX168">
        <f t="shared" si="6"/>
        <v>85.85452812752511</v>
      </c>
    </row>
    <row r="169" spans="1:50" ht="12.75">
      <c r="A169" s="9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36"/>
      <c r="T169" s="36"/>
      <c r="U169" s="36"/>
      <c r="V169" s="36"/>
      <c r="AW169" s="3">
        <f t="shared" si="7"/>
        <v>120</v>
      </c>
      <c r="AX169">
        <f t="shared" si="6"/>
        <v>90</v>
      </c>
    </row>
    <row r="170" spans="1:50" ht="12.75">
      <c r="A170" s="9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36"/>
      <c r="T170" s="36"/>
      <c r="U170" s="36"/>
      <c r="V170" s="36"/>
      <c r="AW170" s="3">
        <f t="shared" si="7"/>
        <v>117</v>
      </c>
      <c r="AX170">
        <f t="shared" si="6"/>
        <v>93.8669270829721</v>
      </c>
    </row>
    <row r="171" spans="1:50" ht="12.75">
      <c r="A171" s="9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36"/>
      <c r="T171" s="36"/>
      <c r="U171" s="36"/>
      <c r="V171" s="36"/>
      <c r="AW171" s="3">
        <f t="shared" si="7"/>
        <v>114</v>
      </c>
      <c r="AX171">
        <f t="shared" si="6"/>
        <v>97.48846085563153</v>
      </c>
    </row>
    <row r="172" spans="1:50" ht="12.75">
      <c r="A172" s="9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36"/>
      <c r="T172" s="36"/>
      <c r="U172" s="36"/>
      <c r="V172" s="36"/>
      <c r="AW172" s="3">
        <f t="shared" si="7"/>
        <v>111</v>
      </c>
      <c r="AX172">
        <f t="shared" si="6"/>
        <v>100.89103032480142</v>
      </c>
    </row>
    <row r="173" spans="1:50" ht="12.75">
      <c r="A173" s="9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36"/>
      <c r="T173" s="36"/>
      <c r="U173" s="36"/>
      <c r="V173" s="36"/>
      <c r="AW173" s="3">
        <f t="shared" si="7"/>
        <v>108</v>
      </c>
      <c r="AX173">
        <f t="shared" si="6"/>
        <v>104.09610943738484</v>
      </c>
    </row>
    <row r="174" spans="1:50" ht="12.75">
      <c r="A174" s="9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36"/>
      <c r="T174" s="36"/>
      <c r="U174" s="36"/>
      <c r="V174" s="36"/>
      <c r="AW174" s="3">
        <f t="shared" si="7"/>
        <v>105</v>
      </c>
      <c r="AX174">
        <f t="shared" si="6"/>
        <v>107.12142642814275</v>
      </c>
    </row>
    <row r="175" spans="1:50" ht="12.75">
      <c r="A175" s="9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36"/>
      <c r="T175" s="36"/>
      <c r="U175" s="36"/>
      <c r="V175" s="36"/>
      <c r="AW175" s="3">
        <f t="shared" si="7"/>
        <v>102</v>
      </c>
      <c r="AX175">
        <f t="shared" si="6"/>
        <v>109.98181667894016</v>
      </c>
    </row>
    <row r="176" spans="1:50" ht="12.75">
      <c r="A176" s="9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36"/>
      <c r="T176" s="36"/>
      <c r="U176" s="36"/>
      <c r="V176" s="36"/>
      <c r="AW176" s="3">
        <f t="shared" si="7"/>
        <v>99</v>
      </c>
      <c r="AX176">
        <f t="shared" si="6"/>
        <v>112.68983982595769</v>
      </c>
    </row>
    <row r="177" spans="1:50" ht="12.75">
      <c r="A177" s="9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36"/>
      <c r="T177" s="36"/>
      <c r="U177" s="36"/>
      <c r="V177" s="36"/>
      <c r="AW177" s="3">
        <f>$B$4/100*(-1)+AW176</f>
        <v>96</v>
      </c>
      <c r="AX177">
        <f t="shared" si="6"/>
        <v>115.25623627379127</v>
      </c>
    </row>
    <row r="178" spans="1:50" ht="12.75">
      <c r="A178" s="9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36"/>
      <c r="T178" s="36"/>
      <c r="U178" s="36"/>
      <c r="V178" s="36"/>
      <c r="AW178" s="3">
        <f t="shared" si="7"/>
        <v>93</v>
      </c>
      <c r="AX178">
        <f t="shared" si="6"/>
        <v>117.69027147559818</v>
      </c>
    </row>
    <row r="179" spans="1:50" ht="12.75">
      <c r="A179" s="9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36"/>
      <c r="T179" s="36"/>
      <c r="U179" s="36"/>
      <c r="V179" s="36"/>
      <c r="AW179" s="3">
        <f t="shared" si="7"/>
        <v>90</v>
      </c>
      <c r="AX179">
        <f t="shared" si="6"/>
        <v>120</v>
      </c>
    </row>
    <row r="180" spans="1:50" ht="12.75">
      <c r="A180" s="9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36"/>
      <c r="T180" s="36"/>
      <c r="U180" s="36"/>
      <c r="V180" s="36"/>
      <c r="AW180" s="3">
        <f t="shared" si="7"/>
        <v>87</v>
      </c>
      <c r="AX180">
        <f t="shared" si="6"/>
        <v>122.19247112649781</v>
      </c>
    </row>
    <row r="181" spans="1:50" ht="12.75">
      <c r="A181" s="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36"/>
      <c r="T181" s="36"/>
      <c r="U181" s="36"/>
      <c r="V181" s="36"/>
      <c r="AW181" s="3">
        <f t="shared" si="7"/>
        <v>84</v>
      </c>
      <c r="AX181">
        <f t="shared" si="6"/>
        <v>124.27389106324787</v>
      </c>
    </row>
    <row r="182" spans="1:50" ht="12.75">
      <c r="A182" s="9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36"/>
      <c r="T182" s="36"/>
      <c r="U182" s="36"/>
      <c r="V182" s="36"/>
      <c r="AW182" s="3">
        <f t="shared" si="7"/>
        <v>81</v>
      </c>
      <c r="AX182">
        <f t="shared" si="6"/>
        <v>126.24975247500488</v>
      </c>
    </row>
    <row r="183" spans="1:50" ht="12.75">
      <c r="A183" s="9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36"/>
      <c r="T183" s="36"/>
      <c r="U183" s="36"/>
      <c r="V183" s="36"/>
      <c r="AW183" s="3">
        <f t="shared" si="7"/>
        <v>78</v>
      </c>
      <c r="AX183">
        <f t="shared" si="6"/>
        <v>128.12493902437572</v>
      </c>
    </row>
    <row r="184" spans="1:50" ht="12.75">
      <c r="A184" s="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36"/>
      <c r="T184" s="36"/>
      <c r="U184" s="36"/>
      <c r="V184" s="36"/>
      <c r="AW184" s="3">
        <f t="shared" si="7"/>
        <v>75</v>
      </c>
      <c r="AX184">
        <f t="shared" si="6"/>
        <v>129.9038105676658</v>
      </c>
    </row>
    <row r="185" spans="1:50" ht="12.75">
      <c r="A185" s="9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36"/>
      <c r="T185" s="36"/>
      <c r="U185" s="36"/>
      <c r="V185" s="36"/>
      <c r="AW185" s="3">
        <f t="shared" si="7"/>
        <v>72</v>
      </c>
      <c r="AX185">
        <f t="shared" si="6"/>
        <v>131.59027319676784</v>
      </c>
    </row>
    <row r="186" spans="1:50" ht="12.75">
      <c r="A186" s="9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36"/>
      <c r="T186" s="36"/>
      <c r="U186" s="36"/>
      <c r="V186" s="36"/>
      <c r="AW186" s="3">
        <f t="shared" si="7"/>
        <v>69</v>
      </c>
      <c r="AX186">
        <f t="shared" si="6"/>
        <v>133.18783728253868</v>
      </c>
    </row>
    <row r="187" spans="1:50" ht="12.75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36"/>
      <c r="T187" s="36"/>
      <c r="U187" s="36"/>
      <c r="V187" s="36"/>
      <c r="AW187" s="3">
        <f t="shared" si="7"/>
        <v>66</v>
      </c>
      <c r="AX187">
        <f t="shared" si="6"/>
        <v>134.6996659238619</v>
      </c>
    </row>
    <row r="188" spans="1:50" ht="12.75">
      <c r="A188" s="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36"/>
      <c r="T188" s="36"/>
      <c r="U188" s="36"/>
      <c r="V188" s="36"/>
      <c r="AW188" s="3">
        <f t="shared" si="7"/>
        <v>63</v>
      </c>
      <c r="AX188">
        <f t="shared" si="6"/>
        <v>136.12861565446113</v>
      </c>
    </row>
    <row r="189" spans="1:50" ht="12.75">
      <c r="A189" s="9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36"/>
      <c r="T189" s="36"/>
      <c r="U189" s="36"/>
      <c r="V189" s="36"/>
      <c r="AW189" s="3">
        <f t="shared" si="7"/>
        <v>60</v>
      </c>
      <c r="AX189">
        <f t="shared" si="6"/>
        <v>137.4772708486752</v>
      </c>
    </row>
    <row r="190" spans="1:50" ht="12.75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36"/>
      <c r="T190" s="36"/>
      <c r="U190" s="36"/>
      <c r="V190" s="36"/>
      <c r="AW190" s="3">
        <f t="shared" si="7"/>
        <v>57</v>
      </c>
      <c r="AX190">
        <f t="shared" si="6"/>
        <v>138.74797295816614</v>
      </c>
    </row>
    <row r="191" spans="1:50" ht="12.75">
      <c r="A191" s="9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36"/>
      <c r="T191" s="36"/>
      <c r="U191" s="36"/>
      <c r="V191" s="36"/>
      <c r="AW191" s="3">
        <f t="shared" si="7"/>
        <v>54</v>
      </c>
      <c r="AX191">
        <f t="shared" si="6"/>
        <v>139.9428454762872</v>
      </c>
    </row>
    <row r="192" spans="1:50" ht="12.75">
      <c r="A192" s="9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36"/>
      <c r="T192" s="36"/>
      <c r="U192" s="36"/>
      <c r="V192" s="36"/>
      <c r="AW192" s="3">
        <f t="shared" si="7"/>
        <v>51</v>
      </c>
      <c r="AX192">
        <f aca="true" t="shared" si="8" ref="AX192:AX209">(($B$4/2)^2-AW192^2)^0.5</f>
        <v>141.06381534610497</v>
      </c>
    </row>
    <row r="193" spans="1:50" ht="12.75">
      <c r="A193" s="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36"/>
      <c r="T193" s="36"/>
      <c r="U193" s="36"/>
      <c r="V193" s="36"/>
      <c r="AW193" s="3">
        <f>$B$4/100*(-1)+AW192</f>
        <v>48</v>
      </c>
      <c r="AX193">
        <f t="shared" si="8"/>
        <v>142.11263138792413</v>
      </c>
    </row>
    <row r="194" spans="1:50" ht="12.75">
      <c r="A194" s="9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36"/>
      <c r="T194" s="36"/>
      <c r="U194" s="36"/>
      <c r="V194" s="36"/>
      <c r="AW194" s="3">
        <f t="shared" si="7"/>
        <v>45</v>
      </c>
      <c r="AX194">
        <f t="shared" si="8"/>
        <v>143.09088021254183</v>
      </c>
    </row>
    <row r="195" spans="1:50" ht="12.75">
      <c r="A195" s="9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36"/>
      <c r="T195" s="36"/>
      <c r="U195" s="36"/>
      <c r="V195" s="36"/>
      <c r="AW195" s="3">
        <f t="shared" si="7"/>
        <v>42</v>
      </c>
      <c r="AX195">
        <f t="shared" si="8"/>
        <v>144</v>
      </c>
    </row>
    <row r="196" spans="1:50" ht="12.75">
      <c r="A196" s="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36"/>
      <c r="T196" s="36"/>
      <c r="U196" s="36"/>
      <c r="V196" s="36"/>
      <c r="AW196" s="3">
        <f t="shared" si="7"/>
        <v>39</v>
      </c>
      <c r="AX196">
        <f t="shared" si="8"/>
        <v>144.84129245487972</v>
      </c>
    </row>
    <row r="197" spans="1:50" ht="12.75">
      <c r="A197" s="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36"/>
      <c r="T197" s="36"/>
      <c r="U197" s="36"/>
      <c r="V197" s="36"/>
      <c r="AW197" s="3">
        <f t="shared" si="7"/>
        <v>36</v>
      </c>
      <c r="AX197">
        <f t="shared" si="8"/>
        <v>145.61593319413916</v>
      </c>
    </row>
    <row r="198" spans="1:50" ht="12.75">
      <c r="A198" s="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36"/>
      <c r="T198" s="36"/>
      <c r="U198" s="36"/>
      <c r="V198" s="36"/>
      <c r="AW198" s="3">
        <f t="shared" si="7"/>
        <v>33</v>
      </c>
      <c r="AX198">
        <f t="shared" si="8"/>
        <v>146.3249807790864</v>
      </c>
    </row>
    <row r="199" spans="1:50" ht="12.75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36"/>
      <c r="T199" s="36"/>
      <c r="U199" s="36"/>
      <c r="V199" s="36"/>
      <c r="AW199" s="3">
        <f t="shared" si="7"/>
        <v>30</v>
      </c>
      <c r="AX199">
        <f t="shared" si="8"/>
        <v>146.9693845669907</v>
      </c>
    </row>
    <row r="200" spans="1:50" ht="12.75">
      <c r="A200" s="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36"/>
      <c r="T200" s="36"/>
      <c r="U200" s="36"/>
      <c r="V200" s="36"/>
      <c r="AW200" s="3">
        <f t="shared" si="7"/>
        <v>27</v>
      </c>
      <c r="AX200">
        <f t="shared" si="8"/>
        <v>147.54999152829524</v>
      </c>
    </row>
    <row r="201" spans="1:50" ht="12.75">
      <c r="A201" s="9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36"/>
      <c r="T201" s="36"/>
      <c r="U201" s="36"/>
      <c r="V201" s="36"/>
      <c r="AW201" s="3">
        <f t="shared" si="7"/>
        <v>24</v>
      </c>
      <c r="AX201">
        <f t="shared" si="8"/>
        <v>148.06755215103678</v>
      </c>
    </row>
    <row r="202" spans="1:50" ht="12.75">
      <c r="A202" s="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36"/>
      <c r="T202" s="36"/>
      <c r="U202" s="36"/>
      <c r="V202" s="36"/>
      <c r="AW202" s="3">
        <f t="shared" si="7"/>
        <v>21</v>
      </c>
      <c r="AX202">
        <f t="shared" si="8"/>
        <v>148.52272553383875</v>
      </c>
    </row>
    <row r="203" spans="1:50" ht="12.75">
      <c r="A203" s="9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36"/>
      <c r="T203" s="36"/>
      <c r="U203" s="36"/>
      <c r="V203" s="36"/>
      <c r="AW203" s="3">
        <f t="shared" si="7"/>
        <v>18</v>
      </c>
      <c r="AX203">
        <f t="shared" si="8"/>
        <v>148.91608375189028</v>
      </c>
    </row>
    <row r="204" spans="1:50" ht="12.75">
      <c r="A204" s="9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36"/>
      <c r="T204" s="36"/>
      <c r="U204" s="36"/>
      <c r="V204" s="36"/>
      <c r="AS204" s="25" t="s">
        <v>27</v>
      </c>
      <c r="AT204" s="25">
        <f>PI()*(B4/2)^2</f>
        <v>70685.83470577035</v>
      </c>
      <c r="AU204" s="26"/>
      <c r="AW204" s="3">
        <f t="shared" si="7"/>
        <v>15</v>
      </c>
      <c r="AX204">
        <f t="shared" si="8"/>
        <v>149.248115565993</v>
      </c>
    </row>
    <row r="205" spans="1:50" ht="12.75">
      <c r="A205" s="9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36"/>
      <c r="T205" s="36"/>
      <c r="U205" s="36"/>
      <c r="V205" s="36"/>
      <c r="AS205" s="25" t="s">
        <v>28</v>
      </c>
      <c r="AT205" s="25">
        <f>SUM(AT210:AT597)</f>
        <v>32560.944177288206</v>
      </c>
      <c r="AU205" s="26"/>
      <c r="AW205" s="3">
        <f>$B$4/100*(-1)+AW204</f>
        <v>12</v>
      </c>
      <c r="AX205">
        <f t="shared" si="8"/>
        <v>149.51922953252534</v>
      </c>
    </row>
    <row r="206" spans="1:50" ht="12.75">
      <c r="A206" s="9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36"/>
      <c r="T206" s="36"/>
      <c r="U206" s="36"/>
      <c r="V206" s="36"/>
      <c r="AS206" s="25" t="s">
        <v>29</v>
      </c>
      <c r="AT206" s="25">
        <f>AT204-AT205</f>
        <v>38124.890528482145</v>
      </c>
      <c r="AU206" s="27">
        <f>AT206/AT204</f>
        <v>0.5393568695506946</v>
      </c>
      <c r="AW206" s="3">
        <f t="shared" si="7"/>
        <v>9</v>
      </c>
      <c r="AX206">
        <f t="shared" si="8"/>
        <v>149.72975656161336</v>
      </c>
    </row>
    <row r="207" spans="1:50" ht="12.75">
      <c r="A207" s="9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36"/>
      <c r="T207" s="36"/>
      <c r="U207" s="36"/>
      <c r="V207" s="36"/>
      <c r="AW207" s="3">
        <f t="shared" si="7"/>
        <v>6</v>
      </c>
      <c r="AX207">
        <f t="shared" si="8"/>
        <v>149.87995196156155</v>
      </c>
    </row>
    <row r="208" spans="1:50" ht="15.75">
      <c r="A208" s="9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37" t="s">
        <v>4</v>
      </c>
      <c r="T208" s="37" t="s">
        <v>8</v>
      </c>
      <c r="U208" s="37" t="s">
        <v>9</v>
      </c>
      <c r="V208" s="37" t="s">
        <v>10</v>
      </c>
      <c r="W208" s="17" t="s">
        <v>11</v>
      </c>
      <c r="X208" s="17" t="s">
        <v>6</v>
      </c>
      <c r="Y208" s="17" t="s">
        <v>12</v>
      </c>
      <c r="Z208" s="17" t="s">
        <v>13</v>
      </c>
      <c r="AA208" s="17" t="s">
        <v>14</v>
      </c>
      <c r="AB208" s="17" t="s">
        <v>15</v>
      </c>
      <c r="AC208" s="4" t="s">
        <v>7</v>
      </c>
      <c r="AD208" s="17" t="s">
        <v>5</v>
      </c>
      <c r="AE208" s="17" t="s">
        <v>17</v>
      </c>
      <c r="AF208" s="21" t="s">
        <v>19</v>
      </c>
      <c r="AG208" s="20" t="s">
        <v>18</v>
      </c>
      <c r="AH208" s="21" t="s">
        <v>20</v>
      </c>
      <c r="AI208" s="21" t="s">
        <v>25</v>
      </c>
      <c r="AJ208" s="21" t="s">
        <v>21</v>
      </c>
      <c r="AK208" s="17" t="s">
        <v>16</v>
      </c>
      <c r="AL208" s="17" t="s">
        <v>22</v>
      </c>
      <c r="AM208" s="17" t="s">
        <v>23</v>
      </c>
      <c r="AN208" s="21" t="s">
        <v>19</v>
      </c>
      <c r="AO208" s="20" t="s">
        <v>18</v>
      </c>
      <c r="AP208" s="21" t="s">
        <v>20</v>
      </c>
      <c r="AQ208" s="21" t="s">
        <v>25</v>
      </c>
      <c r="AR208" s="21" t="s">
        <v>21</v>
      </c>
      <c r="AS208" s="17" t="s">
        <v>24</v>
      </c>
      <c r="AT208" s="17" t="s">
        <v>26</v>
      </c>
      <c r="AW208" s="3">
        <f t="shared" si="7"/>
        <v>3</v>
      </c>
      <c r="AX208">
        <f t="shared" si="8"/>
        <v>149.96999699939985</v>
      </c>
    </row>
    <row r="209" spans="1:50" ht="12.75">
      <c r="A209" s="9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37"/>
      <c r="T209" s="37"/>
      <c r="U209" s="37"/>
      <c r="V209" s="37"/>
      <c r="AW209" s="3">
        <f>$B$4/100*(-1)+AW208</f>
        <v>0</v>
      </c>
      <c r="AX209">
        <f t="shared" si="8"/>
        <v>150</v>
      </c>
    </row>
    <row r="210" spans="1:51" ht="12.75">
      <c r="A210" s="9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37">
        <f>IF(($B$4/2)&gt;ABS(AV212),0,IF(($B$4/2)&gt;ABS(AV210),1,2))</f>
        <v>0</v>
      </c>
      <c r="T210" s="37">
        <f>AW210</f>
        <v>-5</v>
      </c>
      <c r="U210" s="37">
        <f>MAX(AX210:IK210)</f>
        <v>149.9166435056495</v>
      </c>
      <c r="V210" s="37">
        <f>AW211</f>
        <v>-5</v>
      </c>
      <c r="W210" s="17">
        <f>MAX(AX211:IK211)</f>
        <v>-149.9166435056495</v>
      </c>
      <c r="X210" s="17">
        <f>((T210-V210)^2+(U210-W210)^2)^0.5</f>
        <v>299.833287011299</v>
      </c>
      <c r="Y210" s="17">
        <f>AW212</f>
        <v>-17</v>
      </c>
      <c r="Z210" s="17">
        <f>MAX(AX212:IK212)</f>
        <v>149.03355326905415</v>
      </c>
      <c r="AA210" s="17">
        <f>AW213</f>
        <v>-17</v>
      </c>
      <c r="AB210" s="17">
        <f>MAX(AX213:IK213)</f>
        <v>-149.03355326905415</v>
      </c>
      <c r="AC210" s="17">
        <f>((Y210-AA210)^2+(Z210-AB210)^2)^0.5</f>
        <v>298.0671065381083</v>
      </c>
      <c r="AD210" s="17">
        <f>((AC210+X210)/2)*$C$9</f>
        <v>3587.4023612964434</v>
      </c>
      <c r="AE210" s="17">
        <f>((T210-Y210)^2+(U210-Z210)^2)^0.5</f>
        <v>12.032449807332254</v>
      </c>
      <c r="AF210" s="17">
        <f>(AE210/2)/($B$4/2)</f>
        <v>0.040108166024440846</v>
      </c>
      <c r="AG210" s="17">
        <f>2*ASIN(AF210)</f>
        <v>0.0802378545000006</v>
      </c>
      <c r="AH210" s="17">
        <f>(AG210/(2*PI()))*PI()*($B$4/2)^2</f>
        <v>902.6758631250067</v>
      </c>
      <c r="AI210" s="17">
        <f>(($B$4/2)^2-(AE210/2)^2)^0.5</f>
        <v>149.87930156598844</v>
      </c>
      <c r="AJ210" s="17">
        <f>(AE210*AI210)/2</f>
        <v>901.7075866253853</v>
      </c>
      <c r="AK210" s="17">
        <f>(AH210-AJ210)*2</f>
        <v>1.9365529992428492</v>
      </c>
      <c r="AL210" s="17">
        <f>IF(S210=0,AD210+AK210,0)</f>
        <v>3589.338914295686</v>
      </c>
      <c r="AM210" s="17">
        <f>((T210-V210)^2+(U210-W210)^2)^0.5</f>
        <v>299.833287011299</v>
      </c>
      <c r="AN210" s="17">
        <f>(AM210/2)/($B$4/2)</f>
        <v>0.9994442900376632</v>
      </c>
      <c r="AO210" s="17">
        <f>2*ASIN(AN210)</f>
        <v>3.074913635067183</v>
      </c>
      <c r="AP210" s="17">
        <f>(AO210/(2*PI()))*PI()*($B$4/2)^2</f>
        <v>34592.7783945058</v>
      </c>
      <c r="AQ210" s="17">
        <f>(($B$4/2)^2-(AM210/2)^2)^0.5</f>
        <v>5.000000000000364</v>
      </c>
      <c r="AR210" s="17">
        <f>(AM210*AQ210)/2</f>
        <v>749.583217528302</v>
      </c>
      <c r="AS210" s="17">
        <f>IF(S210=1,AP210-AR210,0)</f>
        <v>0</v>
      </c>
      <c r="AT210" s="17">
        <f>AL210+AS210</f>
        <v>3589.338914295686</v>
      </c>
      <c r="AV210" s="5">
        <f>-$C$11</f>
        <v>-5</v>
      </c>
      <c r="AW210" s="4">
        <f>AV210</f>
        <v>-5</v>
      </c>
      <c r="AY210">
        <f>(($B$4/2)^2-$AW210^2)^0.5</f>
        <v>149.9166435056495</v>
      </c>
    </row>
    <row r="211" spans="1:51" ht="12.75">
      <c r="A211" s="9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37"/>
      <c r="T211" s="37"/>
      <c r="U211" s="37"/>
      <c r="V211" s="37"/>
      <c r="AV211" s="5"/>
      <c r="AW211" s="4">
        <f>AW210</f>
        <v>-5</v>
      </c>
      <c r="AY211">
        <f>AY210*(-1)</f>
        <v>-149.9166435056495</v>
      </c>
    </row>
    <row r="212" spans="1:52" ht="12.75">
      <c r="A212" s="9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37"/>
      <c r="T212" s="37"/>
      <c r="U212" s="37"/>
      <c r="V212" s="37"/>
      <c r="AV212" s="5">
        <f>AV210-$C$9</f>
        <v>-17</v>
      </c>
      <c r="AW212">
        <f>AV212</f>
        <v>-17</v>
      </c>
      <c r="AZ212" s="18">
        <f>(($B$4/2)^2-$AW212^2)^0.5</f>
        <v>149.03355326905415</v>
      </c>
    </row>
    <row r="213" spans="1:245" ht="12.75">
      <c r="A213" s="9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38"/>
      <c r="T213" s="39"/>
      <c r="U213" s="39"/>
      <c r="V213" s="39"/>
      <c r="W213" s="22"/>
      <c r="X213" s="22"/>
      <c r="Y213" s="22"/>
      <c r="Z213" s="22"/>
      <c r="AA213" s="22"/>
      <c r="AB213" s="22"/>
      <c r="AC213" s="23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12"/>
      <c r="AV213" s="14"/>
      <c r="AW213" s="12">
        <f>AW212</f>
        <v>-17</v>
      </c>
      <c r="AX213" s="12"/>
      <c r="AY213" s="12"/>
      <c r="AZ213" s="19">
        <f>AZ212*(-1)</f>
        <v>-149.03355326905415</v>
      </c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</row>
    <row r="214" spans="1:53" ht="12.75">
      <c r="A214" s="9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37">
        <f>IF(($B$4/2)&gt;ABS(AV216),0,IF(($B$4/2)&gt;ABS(AV214),1,2))</f>
        <v>0</v>
      </c>
      <c r="T214" s="37">
        <f>AW214</f>
        <v>-57</v>
      </c>
      <c r="U214" s="37">
        <f>MAX(AX214:IK214)</f>
        <v>138.74797295816614</v>
      </c>
      <c r="V214" s="37">
        <f>AW215</f>
        <v>-57</v>
      </c>
      <c r="W214" s="17">
        <f>MAX(AX215:IK215)</f>
        <v>-138.74797295816614</v>
      </c>
      <c r="X214" s="17">
        <f>((T214-V214)^2+(U214-W214)^2)^0.5</f>
        <v>277.4959459163323</v>
      </c>
      <c r="Y214" s="17">
        <f>AW216</f>
        <v>-69</v>
      </c>
      <c r="Z214" s="17">
        <f>MAX(AX216:IK216)</f>
        <v>133.18783728253868</v>
      </c>
      <c r="AA214" s="17">
        <f>AW217</f>
        <v>-69</v>
      </c>
      <c r="AB214" s="17">
        <f>MAX(AX217:IK217)</f>
        <v>-133.18783728253868</v>
      </c>
      <c r="AC214" s="17">
        <f>((Y214-AA214)^2+(Z214-AB214)^2)^0.5</f>
        <v>266.37567456507736</v>
      </c>
      <c r="AD214" s="17">
        <f>((AC214+X214)/2)*$C$9</f>
        <v>3263.229722888458</v>
      </c>
      <c r="AE214" s="17">
        <f>((T214-Y214)^2+(U214-Z214)^2)^0.5</f>
        <v>13.225547577752131</v>
      </c>
      <c r="AF214" s="17">
        <f>(AE214/2)/($B$4/2)</f>
        <v>0.044085158592507105</v>
      </c>
      <c r="AG214" s="17">
        <f>2*ASIN(AF214)</f>
        <v>0.08819890204469184</v>
      </c>
      <c r="AH214" s="17">
        <f>(AG214/(2*PI()))*PI()*($B$4/2)^2</f>
        <v>992.2376480027832</v>
      </c>
      <c r="AI214" s="17">
        <f>(($B$4/2)^2-(AE214/2)^2)^0.5</f>
        <v>149.85416651804232</v>
      </c>
      <c r="AJ214" s="17">
        <f>(AE214*AI214)/2</f>
        <v>990.9517045043796</v>
      </c>
      <c r="AK214" s="17">
        <f>(AH214-AJ214)*2</f>
        <v>2.5718869968072795</v>
      </c>
      <c r="AL214" s="17">
        <f>IF(S214=0,AD214+AK214,0)</f>
        <v>3265.8016098852654</v>
      </c>
      <c r="AM214" s="17">
        <f>((T214-V214)^2+(U214-W214)^2)^0.5</f>
        <v>277.4959459163323</v>
      </c>
      <c r="AN214" s="17">
        <f>(AM214/2)/($B$4/2)</f>
        <v>0.9249864863877743</v>
      </c>
      <c r="AO214" s="17">
        <f>2*ASIN(AN214)</f>
        <v>2.3620000606412725</v>
      </c>
      <c r="AP214" s="17">
        <f>(AO214/(2*PI()))*PI()*($B$4/2)^2</f>
        <v>26572.500682214315</v>
      </c>
      <c r="AQ214" s="17">
        <f>(($B$4/2)^2-(AM214/2)^2)^0.5</f>
        <v>56.99999999999997</v>
      </c>
      <c r="AR214" s="17">
        <f>(AM214*AQ214)/2</f>
        <v>7908.634458615466</v>
      </c>
      <c r="AS214" s="17">
        <f>IF(S214=1,AP214-AR214,0)</f>
        <v>0</v>
      </c>
      <c r="AT214" s="17">
        <f>AL214+AS214</f>
        <v>3265.8016098852654</v>
      </c>
      <c r="AV214" s="5">
        <f>AV212-$C$7</f>
        <v>-57</v>
      </c>
      <c r="AW214">
        <f>IF(AV214&gt;$B$4/(-2),AV214,AW212)</f>
        <v>-57</v>
      </c>
      <c r="BA214">
        <f>(($B$4/2)^2-$AW214^2)^0.5</f>
        <v>138.74797295816614</v>
      </c>
    </row>
    <row r="215" spans="1:53" ht="12.75">
      <c r="A215" s="9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37"/>
      <c r="T215" s="37"/>
      <c r="U215" s="37"/>
      <c r="V215" s="37"/>
      <c r="AV215" s="5"/>
      <c r="AW215">
        <f>AW214</f>
        <v>-57</v>
      </c>
      <c r="BA215">
        <f>BA214*(-1)</f>
        <v>-138.74797295816614</v>
      </c>
    </row>
    <row r="216" spans="1:54" ht="12.75">
      <c r="A216" s="9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37"/>
      <c r="T216" s="37"/>
      <c r="U216" s="37"/>
      <c r="V216" s="37"/>
      <c r="AV216" s="5">
        <f>AV214-$C$9</f>
        <v>-69</v>
      </c>
      <c r="AW216">
        <f>IF(AV216&gt;$B$4/(-2),AV216,AW214)</f>
        <v>-69</v>
      </c>
      <c r="BB216">
        <f>(($B$4/2)^2-$AW216^2)^0.5</f>
        <v>133.18783728253868</v>
      </c>
    </row>
    <row r="217" spans="1:245" ht="12.75">
      <c r="A217" s="9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37"/>
      <c r="T217" s="39"/>
      <c r="U217" s="39"/>
      <c r="V217" s="39"/>
      <c r="W217" s="22"/>
      <c r="X217" s="22"/>
      <c r="Y217" s="22"/>
      <c r="Z217" s="22"/>
      <c r="AA217" s="22"/>
      <c r="AB217" s="22"/>
      <c r="AC217" s="23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12"/>
      <c r="AV217" s="14"/>
      <c r="AW217" s="12">
        <f>AW216</f>
        <v>-69</v>
      </c>
      <c r="AX217" s="12"/>
      <c r="AY217" s="12"/>
      <c r="AZ217" s="12"/>
      <c r="BA217" s="12"/>
      <c r="BB217" s="12">
        <f>BB216*(-1)</f>
        <v>-133.18783728253868</v>
      </c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</row>
    <row r="218" spans="1:55" ht="12.75">
      <c r="A218" s="9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37">
        <f>IF(($B$4/2)&gt;ABS(AV220),0,IF(($B$4/2)&gt;ABS(AV218),1,2))</f>
        <v>0</v>
      </c>
      <c r="T218" s="37">
        <f>AW218</f>
        <v>-109</v>
      </c>
      <c r="U218" s="37">
        <f>MAX(AX218:IK218)</f>
        <v>103.04853225543778</v>
      </c>
      <c r="V218" s="37">
        <f>AW219</f>
        <v>-109</v>
      </c>
      <c r="W218" s="17">
        <f>MAX(AX219:IK219)</f>
        <v>-103.04853225543778</v>
      </c>
      <c r="X218" s="17">
        <f>((T218-V218)^2+(U218-W218)^2)^0.5</f>
        <v>206.09706451087555</v>
      </c>
      <c r="Y218" s="17">
        <f>AW220</f>
        <v>-121</v>
      </c>
      <c r="Z218" s="17">
        <f>MAX(AX220:IK220)</f>
        <v>88.65100112237876</v>
      </c>
      <c r="AA218" s="17">
        <f>AW221</f>
        <v>-121</v>
      </c>
      <c r="AB218" s="17">
        <f>MAX(AX221:IK221)</f>
        <v>-88.65100112237876</v>
      </c>
      <c r="AC218" s="17">
        <f>((Y218-AA218)^2+(Z218-AB218)^2)^0.5</f>
        <v>177.30200224475752</v>
      </c>
      <c r="AD218" s="17">
        <f>((AC218+X218)/2)*$C$9</f>
        <v>2300.394400533798</v>
      </c>
      <c r="AE218" s="17">
        <f>((T218-Y218)^2+(U218-Z218)^2)^0.5</f>
        <v>18.742702652696696</v>
      </c>
      <c r="AF218" s="17">
        <f>(AE218/2)/($B$4/2)</f>
        <v>0.062475675508988984</v>
      </c>
      <c r="AG218" s="17">
        <f>2*ASIN(AF218)</f>
        <v>0.12503277935132967</v>
      </c>
      <c r="AH218" s="17">
        <f>(AG218/(2*PI()))*PI()*($B$4/2)^2</f>
        <v>1406.6187677024589</v>
      </c>
      <c r="AI218" s="17">
        <f>(($B$4/2)^2-(AE218/2)^2)^0.5</f>
        <v>149.70697303171335</v>
      </c>
      <c r="AJ218" s="17">
        <f>(AE218*AI218)/2</f>
        <v>1402.9566402843432</v>
      </c>
      <c r="AK218" s="17">
        <f>(AH218-AJ218)*2</f>
        <v>7.3242548362313755</v>
      </c>
      <c r="AL218" s="17">
        <f>IF(S218=0,AD218+AK218,0)</f>
        <v>2307.7186553700294</v>
      </c>
      <c r="AM218" s="17">
        <f>((T218-V218)^2+(U218-W218)^2)^0.5</f>
        <v>206.09706451087555</v>
      </c>
      <c r="AN218" s="17">
        <f>(AM218/2)/($B$4/2)</f>
        <v>0.6869902150362518</v>
      </c>
      <c r="AO218" s="17">
        <f>2*ASIN(AN218)</f>
        <v>1.5146779872616722</v>
      </c>
      <c r="AP218" s="17">
        <f>(AO218/(2*PI()))*PI()*($B$4/2)^2</f>
        <v>17040.127356693814</v>
      </c>
      <c r="AQ218" s="17">
        <f>(($B$4/2)^2-(AM218/2)^2)^0.5</f>
        <v>109</v>
      </c>
      <c r="AR218" s="17">
        <f>(AM218*AQ218)/2</f>
        <v>11232.290015842718</v>
      </c>
      <c r="AS218" s="17">
        <f>IF(S218=1,AP218-AR218,0)</f>
        <v>0</v>
      </c>
      <c r="AT218" s="17">
        <f>AL218+AS218</f>
        <v>2307.7186553700294</v>
      </c>
      <c r="AV218" s="5">
        <f>AV216-$C$7</f>
        <v>-109</v>
      </c>
      <c r="AW218">
        <f>IF(AV218&gt;$B$4/(-2),AV218,AW216)</f>
        <v>-109</v>
      </c>
      <c r="BC218">
        <f>(($B$4/2)^2-$AW218^2)^0.5</f>
        <v>103.04853225543778</v>
      </c>
    </row>
    <row r="219" spans="1:55" ht="12.75">
      <c r="A219" s="9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37"/>
      <c r="T219" s="37"/>
      <c r="U219" s="37"/>
      <c r="V219" s="37"/>
      <c r="AV219" s="5"/>
      <c r="AW219">
        <f>AW218</f>
        <v>-109</v>
      </c>
      <c r="BC219">
        <f>BC218*(-1)</f>
        <v>-103.04853225543778</v>
      </c>
    </row>
    <row r="220" spans="1:56" ht="12.75">
      <c r="A220" s="9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37"/>
      <c r="T220" s="37"/>
      <c r="U220" s="37"/>
      <c r="V220" s="37"/>
      <c r="AV220" s="5">
        <f>AV218-$C$9</f>
        <v>-121</v>
      </c>
      <c r="AW220">
        <f>IF(AV220&gt;$B$4/(-2),AV220,AW218)</f>
        <v>-121</v>
      </c>
      <c r="BD220">
        <f>(($B$4/2)^2-$AW220^2)^0.5</f>
        <v>88.65100112237876</v>
      </c>
    </row>
    <row r="221" spans="1:245" ht="12.75">
      <c r="A221" s="9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37"/>
      <c r="T221" s="39"/>
      <c r="U221" s="39"/>
      <c r="V221" s="39"/>
      <c r="W221" s="22"/>
      <c r="X221" s="22"/>
      <c r="Y221" s="22"/>
      <c r="Z221" s="22"/>
      <c r="AA221" s="22"/>
      <c r="AB221" s="22"/>
      <c r="AC221" s="23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12"/>
      <c r="AV221" s="14"/>
      <c r="AW221" s="12">
        <f>AW220</f>
        <v>-121</v>
      </c>
      <c r="AX221" s="12"/>
      <c r="AY221" s="12"/>
      <c r="AZ221" s="12"/>
      <c r="BA221" s="12"/>
      <c r="BB221" s="12"/>
      <c r="BC221" s="12"/>
      <c r="BD221" s="12">
        <f>BD220*(-1)</f>
        <v>-88.65100112237876</v>
      </c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</row>
    <row r="222" spans="1:57" ht="12.75">
      <c r="A222" s="9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37">
        <f>IF(($B$4/2)&gt;ABS(AV224),0,IF(($B$4/2)&gt;ABS(AV222),1,2))</f>
        <v>2</v>
      </c>
      <c r="T222" s="37">
        <f>AW222</f>
        <v>-121</v>
      </c>
      <c r="U222" s="37">
        <f>MAX(AX222:IK222)</f>
        <v>88.65100112237876</v>
      </c>
      <c r="V222" s="37">
        <f>AW223</f>
        <v>-121</v>
      </c>
      <c r="W222" s="17">
        <f>MAX(AX223:IK223)</f>
        <v>-88.65100112237876</v>
      </c>
      <c r="X222" s="17">
        <f>((T222-V222)^2+(U222-W222)^2)^0.5</f>
        <v>177.30200224475752</v>
      </c>
      <c r="Y222" s="17">
        <f>AW224</f>
        <v>-121</v>
      </c>
      <c r="Z222" s="17">
        <f>MAX(AX224:IK224)</f>
        <v>88.65100112237876</v>
      </c>
      <c r="AA222" s="17">
        <f>AW225</f>
        <v>-121</v>
      </c>
      <c r="AB222" s="17">
        <f>MAX(AX225:IK225)</f>
        <v>-88.65100112237876</v>
      </c>
      <c r="AC222" s="17">
        <f>((Y222-AA222)^2+(Z222-AB222)^2)^0.5</f>
        <v>177.30200224475752</v>
      </c>
      <c r="AD222" s="17">
        <f>((AC222+X222)/2)*$C$9</f>
        <v>2127.62402693709</v>
      </c>
      <c r="AE222" s="17">
        <f>((T222-Y222)^2+(U222-Z222)^2)^0.5</f>
        <v>0</v>
      </c>
      <c r="AF222" s="17">
        <f>(AE222/2)/($B$4/2)</f>
        <v>0</v>
      </c>
      <c r="AG222" s="17">
        <f>2*ASIN(AF222)</f>
        <v>0</v>
      </c>
      <c r="AH222" s="17">
        <f>(AG222/(2*PI()))*PI()*($B$4/2)^2</f>
        <v>0</v>
      </c>
      <c r="AI222" s="17">
        <f>(($B$4/2)^2-(AE222/2)^2)^0.5</f>
        <v>150</v>
      </c>
      <c r="AJ222" s="17">
        <f>(AE222*AI222)/2</f>
        <v>0</v>
      </c>
      <c r="AK222" s="17">
        <f>(AH222-AJ222)*2</f>
        <v>0</v>
      </c>
      <c r="AL222" s="17">
        <f>IF(S222=0,AD222+AK222,0)</f>
        <v>0</v>
      </c>
      <c r="AM222" s="17">
        <f>((T222-V222)^2+(U222-W222)^2)^0.5</f>
        <v>177.30200224475752</v>
      </c>
      <c r="AN222" s="17">
        <f>(AM222/2)/($B$4/2)</f>
        <v>0.5910066741491917</v>
      </c>
      <c r="AO222" s="17">
        <f>2*ASIN(AN222)</f>
        <v>1.264612428559013</v>
      </c>
      <c r="AP222" s="17">
        <f>(AO222/(2*PI()))*PI()*($B$4/2)^2</f>
        <v>14226.889821288896</v>
      </c>
      <c r="AQ222" s="17">
        <f>(($B$4/2)^2-(AM222/2)^2)^0.5</f>
        <v>121</v>
      </c>
      <c r="AR222" s="17">
        <f>(AM222*AQ222)/2</f>
        <v>10726.77113580783</v>
      </c>
      <c r="AS222" s="17">
        <f>IF(S222=1,AP222-AR222,0)</f>
        <v>0</v>
      </c>
      <c r="AT222" s="17">
        <f>AL222+AS222</f>
        <v>0</v>
      </c>
      <c r="AV222" s="5">
        <f>AV220-$C$7</f>
        <v>-161</v>
      </c>
      <c r="AW222">
        <f>IF(AV222&gt;$B$4/(-2),AV222,AW220)</f>
        <v>-121</v>
      </c>
      <c r="BE222">
        <f>(($B$4/2)^2-$AW222^2)^0.5</f>
        <v>88.65100112237876</v>
      </c>
    </row>
    <row r="223" spans="1:57" ht="12.75">
      <c r="A223" s="9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37"/>
      <c r="T223" s="37"/>
      <c r="U223" s="37"/>
      <c r="V223" s="37"/>
      <c r="AV223" s="5"/>
      <c r="AW223">
        <f>AW222</f>
        <v>-121</v>
      </c>
      <c r="BE223">
        <f>BE222*(-1)</f>
        <v>-88.65100112237876</v>
      </c>
    </row>
    <row r="224" spans="1:58" ht="12.75">
      <c r="A224" s="9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37"/>
      <c r="T224" s="37"/>
      <c r="U224" s="37"/>
      <c r="V224" s="37"/>
      <c r="AV224" s="5">
        <f>AV222-$C$9</f>
        <v>-173</v>
      </c>
      <c r="AW224">
        <f>IF(AV224&gt;$B$4/(-2),AV224,AW222)</f>
        <v>-121</v>
      </c>
      <c r="BF224">
        <f>(($B$4/2)^2-$AW224^2)^0.5</f>
        <v>88.65100112237876</v>
      </c>
    </row>
    <row r="225" spans="1:245" ht="12.75">
      <c r="A225" s="9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37"/>
      <c r="T225" s="39"/>
      <c r="U225" s="39"/>
      <c r="V225" s="39"/>
      <c r="W225" s="22"/>
      <c r="X225" s="22"/>
      <c r="Y225" s="22"/>
      <c r="Z225" s="22"/>
      <c r="AA225" s="22"/>
      <c r="AB225" s="22"/>
      <c r="AC225" s="23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12"/>
      <c r="AV225" s="14"/>
      <c r="AW225" s="12">
        <f>AW224</f>
        <v>-121</v>
      </c>
      <c r="AX225" s="12"/>
      <c r="AY225" s="12"/>
      <c r="AZ225" s="12"/>
      <c r="BA225" s="12"/>
      <c r="BB225" s="12"/>
      <c r="BC225" s="12"/>
      <c r="BD225" s="12"/>
      <c r="BE225" s="12"/>
      <c r="BF225" s="12">
        <f>BF224*(-1)</f>
        <v>-88.65100112237876</v>
      </c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</row>
    <row r="226" spans="1:59" ht="12.75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37">
        <f>IF(($B$4/2)&gt;ABS(AV228),0,IF(($B$4/2)&gt;ABS(AV226),1,2))</f>
        <v>2</v>
      </c>
      <c r="T226" s="37">
        <f>AW226</f>
        <v>-121</v>
      </c>
      <c r="U226" s="37">
        <f>MAX(AX226:IK226)</f>
        <v>88.65100112237876</v>
      </c>
      <c r="V226" s="37">
        <f>AW227</f>
        <v>-121</v>
      </c>
      <c r="W226" s="17">
        <f>MAX(AX227:IK227)</f>
        <v>-88.65100112237876</v>
      </c>
      <c r="X226" s="17">
        <f>((T226-V226)^2+(U226-W226)^2)^0.5</f>
        <v>177.30200224475752</v>
      </c>
      <c r="Y226" s="17">
        <f>AW228</f>
        <v>-121</v>
      </c>
      <c r="Z226" s="17">
        <f>MAX(AX228:IK228)</f>
        <v>88.65100112237876</v>
      </c>
      <c r="AA226" s="17">
        <f>AW229</f>
        <v>-121</v>
      </c>
      <c r="AB226" s="17">
        <f>MAX(AX229:IK229)</f>
        <v>-88.65100112237876</v>
      </c>
      <c r="AC226" s="17">
        <f>((Y226-AA226)^2+(Z226-AB226)^2)^0.5</f>
        <v>177.30200224475752</v>
      </c>
      <c r="AD226" s="17">
        <f>((AC226+X226)/2)*$C$9</f>
        <v>2127.62402693709</v>
      </c>
      <c r="AE226" s="17">
        <f>((T226-Y226)^2+(U226-Z226)^2)^0.5</f>
        <v>0</v>
      </c>
      <c r="AF226" s="17">
        <f>(AE226/2)/($B$4/2)</f>
        <v>0</v>
      </c>
      <c r="AG226" s="17">
        <f>2*ASIN(AF226)</f>
        <v>0</v>
      </c>
      <c r="AH226" s="17">
        <f>(AG226/(2*PI()))*PI()*($B$4/2)^2</f>
        <v>0</v>
      </c>
      <c r="AI226" s="17">
        <f>(($B$4/2)^2-(AE226/2)^2)^0.5</f>
        <v>150</v>
      </c>
      <c r="AJ226" s="17">
        <f>(AE226*AI226)/2</f>
        <v>0</v>
      </c>
      <c r="AK226" s="17">
        <f>(AH226-AJ226)*2</f>
        <v>0</v>
      </c>
      <c r="AL226" s="17">
        <f>IF(S226=0,AD226+AK226,0)</f>
        <v>0</v>
      </c>
      <c r="AM226" s="17">
        <f>((T226-V226)^2+(U226-W226)^2)^0.5</f>
        <v>177.30200224475752</v>
      </c>
      <c r="AN226" s="17">
        <f>(AM226/2)/($B$4/2)</f>
        <v>0.5910066741491917</v>
      </c>
      <c r="AO226" s="17">
        <f>2*ASIN(AN226)</f>
        <v>1.264612428559013</v>
      </c>
      <c r="AP226" s="17">
        <f>(AO226/(2*PI()))*PI()*($B$4/2)^2</f>
        <v>14226.889821288896</v>
      </c>
      <c r="AQ226" s="17">
        <f>(($B$4/2)^2-(AM226/2)^2)^0.5</f>
        <v>121</v>
      </c>
      <c r="AR226" s="17">
        <f>(AM226*AQ226)/2</f>
        <v>10726.77113580783</v>
      </c>
      <c r="AS226" s="17">
        <f>IF(S226=1,AP226-AR226,0)</f>
        <v>0</v>
      </c>
      <c r="AT226" s="17">
        <f>AL226+AS226</f>
        <v>0</v>
      </c>
      <c r="AV226" s="5">
        <f>AV224-$C$7</f>
        <v>-213</v>
      </c>
      <c r="AW226">
        <f>IF(AV226&gt;$B$4/(-2),AV226,AW224)</f>
        <v>-121</v>
      </c>
      <c r="BG226">
        <f>(($B$4/2)^2-$AW226^2)^0.5</f>
        <v>88.65100112237876</v>
      </c>
    </row>
    <row r="227" spans="1:59" ht="12.75">
      <c r="A227" s="9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37"/>
      <c r="T227" s="37"/>
      <c r="U227" s="37"/>
      <c r="V227" s="37"/>
      <c r="AV227" s="5"/>
      <c r="AW227">
        <f>AW226</f>
        <v>-121</v>
      </c>
      <c r="BG227">
        <f>BG226*(-1)</f>
        <v>-88.65100112237876</v>
      </c>
    </row>
    <row r="228" spans="1:60" ht="12.75">
      <c r="A228" s="9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37"/>
      <c r="T228" s="37"/>
      <c r="U228" s="37"/>
      <c r="V228" s="37"/>
      <c r="AV228" s="5">
        <f>AV226-$C$9</f>
        <v>-225</v>
      </c>
      <c r="AW228">
        <f>IF(AV228&gt;$B$4/(-2),AV228,AW226)</f>
        <v>-121</v>
      </c>
      <c r="BH228">
        <f>(($B$4/2)^2-$AW228^2)^0.5</f>
        <v>88.65100112237876</v>
      </c>
    </row>
    <row r="229" spans="1:245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37"/>
      <c r="T229" s="39"/>
      <c r="U229" s="39"/>
      <c r="V229" s="39"/>
      <c r="W229" s="22"/>
      <c r="X229" s="22"/>
      <c r="Y229" s="22"/>
      <c r="Z229" s="22"/>
      <c r="AA229" s="22"/>
      <c r="AB229" s="22"/>
      <c r="AC229" s="23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12"/>
      <c r="AV229" s="14"/>
      <c r="AW229" s="12">
        <f>AW228</f>
        <v>-121</v>
      </c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>
        <f>BH228*(-1)</f>
        <v>-88.65100112237876</v>
      </c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</row>
    <row r="230" spans="1:61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37">
        <f>IF(($B$4/2)&gt;ABS(AV232),0,IF(($B$4/2)&gt;ABS(AV230),1,2))</f>
        <v>2</v>
      </c>
      <c r="T230" s="37">
        <f>AW230</f>
        <v>-121</v>
      </c>
      <c r="U230" s="37">
        <f>MAX(AX230:IK230)</f>
        <v>88.65100112237876</v>
      </c>
      <c r="V230" s="37">
        <f>AW231</f>
        <v>-121</v>
      </c>
      <c r="W230" s="17">
        <f>MAX(AX231:IK231)</f>
        <v>-88.65100112237876</v>
      </c>
      <c r="X230" s="17">
        <f>((T230-V230)^2+(U230-W230)^2)^0.5</f>
        <v>177.30200224475752</v>
      </c>
      <c r="Y230" s="17">
        <f>AW232</f>
        <v>-121</v>
      </c>
      <c r="Z230" s="17">
        <f>MAX(AX232:IK232)</f>
        <v>88.65100112237876</v>
      </c>
      <c r="AA230" s="17">
        <f>AW233</f>
        <v>-121</v>
      </c>
      <c r="AB230" s="17">
        <f>MAX(AX233:IK233)</f>
        <v>-88.65100112237876</v>
      </c>
      <c r="AC230" s="17">
        <f>((Y230-AA230)^2+(Z230-AB230)^2)^0.5</f>
        <v>177.30200224475752</v>
      </c>
      <c r="AD230" s="17">
        <f>((AC230+X230)/2)*$C$9</f>
        <v>2127.62402693709</v>
      </c>
      <c r="AE230" s="17">
        <f>((T230-Y230)^2+(U230-Z230)^2)^0.5</f>
        <v>0</v>
      </c>
      <c r="AF230" s="17">
        <f>(AE230/2)/($B$4/2)</f>
        <v>0</v>
      </c>
      <c r="AG230" s="17">
        <f>2*ASIN(AF230)</f>
        <v>0</v>
      </c>
      <c r="AH230" s="17">
        <f>(AG230/(2*PI()))*PI()*($B$4/2)^2</f>
        <v>0</v>
      </c>
      <c r="AI230" s="17">
        <f>(($B$4/2)^2-(AE230/2)^2)^0.5</f>
        <v>150</v>
      </c>
      <c r="AJ230" s="17">
        <f>(AE230*AI230)/2</f>
        <v>0</v>
      </c>
      <c r="AK230" s="17">
        <f>(AH230-AJ230)*2</f>
        <v>0</v>
      </c>
      <c r="AL230" s="17">
        <f>IF(S230=0,AD230+AK230,0)</f>
        <v>0</v>
      </c>
      <c r="AM230" s="17">
        <f>((T230-V230)^2+(U230-W230)^2)^0.5</f>
        <v>177.30200224475752</v>
      </c>
      <c r="AN230" s="17">
        <f>(AM230/2)/($B$4/2)</f>
        <v>0.5910066741491917</v>
      </c>
      <c r="AO230" s="17">
        <f>2*ASIN(AN230)</f>
        <v>1.264612428559013</v>
      </c>
      <c r="AP230" s="17">
        <f>(AO230/(2*PI()))*PI()*($B$4/2)^2</f>
        <v>14226.889821288896</v>
      </c>
      <c r="AQ230" s="17">
        <f>(($B$4/2)^2-(AM230/2)^2)^0.5</f>
        <v>121</v>
      </c>
      <c r="AR230" s="17">
        <f>(AM230*AQ230)/2</f>
        <v>10726.77113580783</v>
      </c>
      <c r="AS230" s="17">
        <f>IF(S230=1,AP230-AR230,0)</f>
        <v>0</v>
      </c>
      <c r="AT230" s="17">
        <f>AL230+AS230</f>
        <v>0</v>
      </c>
      <c r="AV230" s="5">
        <f>AV228-$C$7</f>
        <v>-265</v>
      </c>
      <c r="AW230">
        <f>IF(AV230&gt;$B$4/(-2),AV230,AW228)</f>
        <v>-121</v>
      </c>
      <c r="BI230">
        <f>(($B$4/2)^2-$AW230^2)^0.5</f>
        <v>88.65100112237876</v>
      </c>
    </row>
    <row r="231" spans="1:61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37"/>
      <c r="T231" s="37"/>
      <c r="U231" s="37"/>
      <c r="V231" s="37"/>
      <c r="AV231" s="5"/>
      <c r="AW231">
        <f>AW230</f>
        <v>-121</v>
      </c>
      <c r="BI231">
        <f>BI230*(-1)</f>
        <v>-88.65100112237876</v>
      </c>
    </row>
    <row r="232" spans="1:62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37"/>
      <c r="T232" s="37"/>
      <c r="U232" s="37"/>
      <c r="V232" s="37"/>
      <c r="AV232" s="5">
        <f>AV230-$C$9</f>
        <v>-277</v>
      </c>
      <c r="AW232">
        <f>IF(AV232&gt;$B$4/(-2),AV232,AW230)</f>
        <v>-121</v>
      </c>
      <c r="BJ232">
        <f>(($B$4/2)^2-$AW232^2)^0.5</f>
        <v>88.65100112237876</v>
      </c>
    </row>
    <row r="233" spans="1:245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37"/>
      <c r="T233" s="39"/>
      <c r="U233" s="39"/>
      <c r="V233" s="39"/>
      <c r="W233" s="22"/>
      <c r="X233" s="22"/>
      <c r="Y233" s="22"/>
      <c r="Z233" s="22"/>
      <c r="AA233" s="22"/>
      <c r="AB233" s="22"/>
      <c r="AC233" s="23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12"/>
      <c r="AV233" s="14"/>
      <c r="AW233" s="12">
        <f>AW232</f>
        <v>-121</v>
      </c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>
        <f>BJ232*(-1)</f>
        <v>-88.65100112237876</v>
      </c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</row>
    <row r="234" spans="1:63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37">
        <f>IF(($B$4/2)&gt;ABS(AV236),0,IF(($B$4/2)&gt;ABS(AV234),1,2))</f>
        <v>2</v>
      </c>
      <c r="T234" s="37">
        <f>AW234</f>
        <v>-121</v>
      </c>
      <c r="U234" s="37">
        <f>MAX(AX234:IK234)</f>
        <v>88.65100112237876</v>
      </c>
      <c r="V234" s="37">
        <f>AW235</f>
        <v>-121</v>
      </c>
      <c r="W234" s="17">
        <f>MAX(AX235:IK235)</f>
        <v>-88.65100112237876</v>
      </c>
      <c r="X234" s="17">
        <f>((T234-V234)^2+(U234-W234)^2)^0.5</f>
        <v>177.30200224475752</v>
      </c>
      <c r="Y234" s="17">
        <f>AW236</f>
        <v>-121</v>
      </c>
      <c r="Z234" s="17">
        <f>MAX(AX236:IK236)</f>
        <v>88.65100112237876</v>
      </c>
      <c r="AA234" s="17">
        <f>AW237</f>
        <v>-121</v>
      </c>
      <c r="AB234" s="17">
        <f>MAX(AX237:IK237)</f>
        <v>-88.65100112237876</v>
      </c>
      <c r="AC234" s="17">
        <f>((Y234-AA234)^2+(Z234-AB234)^2)^0.5</f>
        <v>177.30200224475752</v>
      </c>
      <c r="AD234" s="17">
        <f>((AC234+X234)/2)*$C$9</f>
        <v>2127.62402693709</v>
      </c>
      <c r="AE234" s="17">
        <f>((T234-Y234)^2+(U234-Z234)^2)^0.5</f>
        <v>0</v>
      </c>
      <c r="AF234" s="17">
        <f>(AE234/2)/($B$4/2)</f>
        <v>0</v>
      </c>
      <c r="AG234" s="17">
        <f>2*ASIN(AF234)</f>
        <v>0</v>
      </c>
      <c r="AH234" s="17">
        <f>(AG234/(2*PI()))*PI()*($B$4/2)^2</f>
        <v>0</v>
      </c>
      <c r="AI234" s="17">
        <f>(($B$4/2)^2-(AE234/2)^2)^0.5</f>
        <v>150</v>
      </c>
      <c r="AJ234" s="17">
        <f>(AE234*AI234)/2</f>
        <v>0</v>
      </c>
      <c r="AK234" s="17">
        <f>(AH234-AJ234)*2</f>
        <v>0</v>
      </c>
      <c r="AL234" s="17">
        <f>IF(S234=0,AD234+AK234,0)</f>
        <v>0</v>
      </c>
      <c r="AM234" s="17">
        <f>((T234-V234)^2+(U234-W234)^2)^0.5</f>
        <v>177.30200224475752</v>
      </c>
      <c r="AN234" s="17">
        <f>(AM234/2)/($B$4/2)</f>
        <v>0.5910066741491917</v>
      </c>
      <c r="AO234" s="17">
        <f>2*ASIN(AN234)</f>
        <v>1.264612428559013</v>
      </c>
      <c r="AP234" s="17">
        <f>(AO234/(2*PI()))*PI()*($B$4/2)^2</f>
        <v>14226.889821288896</v>
      </c>
      <c r="AQ234" s="17">
        <f>(($B$4/2)^2-(AM234/2)^2)^0.5</f>
        <v>121</v>
      </c>
      <c r="AR234" s="17">
        <f>(AM234*AQ234)/2</f>
        <v>10726.77113580783</v>
      </c>
      <c r="AS234" s="17">
        <f>IF(S234=1,AP234-AR234,0)</f>
        <v>0</v>
      </c>
      <c r="AT234" s="17">
        <f>AL234+AS234</f>
        <v>0</v>
      </c>
      <c r="AV234" s="5">
        <f>AV232-$C$7</f>
        <v>-317</v>
      </c>
      <c r="AW234">
        <f>IF(AV234&gt;$B$4/(-2),AV234,AW232)</f>
        <v>-121</v>
      </c>
      <c r="BK234">
        <f>(($B$4/2)^2-$AW234^2)^0.5</f>
        <v>88.65100112237876</v>
      </c>
    </row>
    <row r="235" spans="1:63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37"/>
      <c r="T235" s="37"/>
      <c r="U235" s="37"/>
      <c r="V235" s="37"/>
      <c r="AV235" s="5"/>
      <c r="AW235">
        <f>AW234</f>
        <v>-121</v>
      </c>
      <c r="BK235">
        <f>BK234*(-1)</f>
        <v>-88.65100112237876</v>
      </c>
    </row>
    <row r="236" spans="1:6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37"/>
      <c r="T236" s="37"/>
      <c r="U236" s="37"/>
      <c r="V236" s="37"/>
      <c r="AV236" s="5">
        <f>AV234-$C$9</f>
        <v>-329</v>
      </c>
      <c r="AW236">
        <f>IF(AV236&gt;$B$4/(-2),AV236,AW234)</f>
        <v>-121</v>
      </c>
      <c r="BL236">
        <f>(($B$4/2)^2-$AW236^2)^0.5</f>
        <v>88.65100112237876</v>
      </c>
    </row>
    <row r="237" spans="1:245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37"/>
      <c r="T237" s="39"/>
      <c r="U237" s="39"/>
      <c r="V237" s="39"/>
      <c r="W237" s="22"/>
      <c r="X237" s="22"/>
      <c r="Y237" s="22"/>
      <c r="Z237" s="22"/>
      <c r="AA237" s="22"/>
      <c r="AB237" s="22"/>
      <c r="AC237" s="23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12"/>
      <c r="AV237" s="14"/>
      <c r="AW237" s="12">
        <f>AW236</f>
        <v>-121</v>
      </c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>
        <f>BL236*(-1)</f>
        <v>-88.65100112237876</v>
      </c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</row>
    <row r="238" spans="1:65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37">
        <f>IF(($B$4/2)&gt;ABS(AV240),0,IF(($B$4/2)&gt;ABS(AV238),1,2))</f>
        <v>2</v>
      </c>
      <c r="T238" s="37">
        <f>AW238</f>
        <v>-121</v>
      </c>
      <c r="U238" s="37">
        <f>MAX(AX238:IK238)</f>
        <v>88.65100112237876</v>
      </c>
      <c r="V238" s="37">
        <f>AW239</f>
        <v>-121</v>
      </c>
      <c r="W238" s="17">
        <f>MAX(AX239:IK239)</f>
        <v>-88.65100112237876</v>
      </c>
      <c r="X238" s="17">
        <f>((T238-V238)^2+(U238-W238)^2)^0.5</f>
        <v>177.30200224475752</v>
      </c>
      <c r="Y238" s="17">
        <f>AW240</f>
        <v>-121</v>
      </c>
      <c r="Z238" s="17">
        <f>MAX(AX240:IK240)</f>
        <v>88.65100112237876</v>
      </c>
      <c r="AA238" s="17">
        <f>AW241</f>
        <v>-121</v>
      </c>
      <c r="AB238" s="17">
        <f>MAX(AX241:IK241)</f>
        <v>-88.65100112237876</v>
      </c>
      <c r="AC238" s="17">
        <f>((Y238-AA238)^2+(Z238-AB238)^2)^0.5</f>
        <v>177.30200224475752</v>
      </c>
      <c r="AD238" s="17">
        <f>((AC238+X238)/2)*$C$9</f>
        <v>2127.62402693709</v>
      </c>
      <c r="AE238" s="17">
        <f>((T238-Y238)^2+(U238-Z238)^2)^0.5</f>
        <v>0</v>
      </c>
      <c r="AF238" s="17">
        <f>(AE238/2)/($B$4/2)</f>
        <v>0</v>
      </c>
      <c r="AG238" s="17">
        <f>2*ASIN(AF238)</f>
        <v>0</v>
      </c>
      <c r="AH238" s="17">
        <f>(AG238/(2*PI()))*PI()*($B$4/2)^2</f>
        <v>0</v>
      </c>
      <c r="AI238" s="17">
        <f>(($B$4/2)^2-(AE238/2)^2)^0.5</f>
        <v>150</v>
      </c>
      <c r="AJ238" s="17">
        <f>(AE238*AI238)/2</f>
        <v>0</v>
      </c>
      <c r="AK238" s="17">
        <f>(AH238-AJ238)*2</f>
        <v>0</v>
      </c>
      <c r="AL238" s="17">
        <f>IF(S238=0,AD238+AK238,0)</f>
        <v>0</v>
      </c>
      <c r="AM238" s="17">
        <f>((T238-V238)^2+(U238-W238)^2)^0.5</f>
        <v>177.30200224475752</v>
      </c>
      <c r="AN238" s="17">
        <f>(AM238/2)/($B$4/2)</f>
        <v>0.5910066741491917</v>
      </c>
      <c r="AO238" s="17">
        <f>2*ASIN(AN238)</f>
        <v>1.264612428559013</v>
      </c>
      <c r="AP238" s="17">
        <f>(AO238/(2*PI()))*PI()*($B$4/2)^2</f>
        <v>14226.889821288896</v>
      </c>
      <c r="AQ238" s="17">
        <f>(($B$4/2)^2-(AM238/2)^2)^0.5</f>
        <v>121</v>
      </c>
      <c r="AR238" s="17">
        <f>(AM238*AQ238)/2</f>
        <v>10726.77113580783</v>
      </c>
      <c r="AS238" s="17">
        <f>IF(S238=1,AP238-AR238,0)</f>
        <v>0</v>
      </c>
      <c r="AT238" s="17">
        <f>AL238+AS238</f>
        <v>0</v>
      </c>
      <c r="AV238" s="5">
        <f>AV236-$C$7</f>
        <v>-369</v>
      </c>
      <c r="AW238">
        <f>IF(AV238&gt;$B$4/(-2),AV238,AW236)</f>
        <v>-121</v>
      </c>
      <c r="BM238">
        <f>(($B$4/2)^2-$AW238^2)^0.5</f>
        <v>88.65100112237876</v>
      </c>
    </row>
    <row r="239" spans="1:65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37"/>
      <c r="T239" s="37"/>
      <c r="U239" s="37"/>
      <c r="V239" s="37"/>
      <c r="AV239" s="5"/>
      <c r="AW239">
        <f>AW238</f>
        <v>-121</v>
      </c>
      <c r="BM239">
        <f>BM238*(-1)</f>
        <v>-88.65100112237876</v>
      </c>
    </row>
    <row r="240" spans="1:66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37"/>
      <c r="T240" s="37"/>
      <c r="U240" s="37"/>
      <c r="V240" s="37"/>
      <c r="AV240" s="5">
        <f>AV238-$C$9</f>
        <v>-381</v>
      </c>
      <c r="AW240">
        <f>IF(AV240&gt;$B$4/(-2),AV240,AW238)</f>
        <v>-121</v>
      </c>
      <c r="BN240">
        <f>(($B$4/2)^2-$AW240^2)^0.5</f>
        <v>88.65100112237876</v>
      </c>
    </row>
    <row r="241" spans="1:245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37"/>
      <c r="T241" s="39"/>
      <c r="U241" s="39"/>
      <c r="V241" s="39"/>
      <c r="W241" s="22"/>
      <c r="X241" s="22"/>
      <c r="Y241" s="22"/>
      <c r="Z241" s="22"/>
      <c r="AA241" s="22"/>
      <c r="AB241" s="22"/>
      <c r="AC241" s="23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12"/>
      <c r="AV241" s="14"/>
      <c r="AW241" s="12">
        <f>AW240</f>
        <v>-121</v>
      </c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>
        <f>BN240*(-1)</f>
        <v>-88.65100112237876</v>
      </c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</row>
    <row r="242" spans="1:67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37">
        <f>IF(($B$4/2)&gt;ABS(AV244),0,IF(($B$4/2)&gt;ABS(AV242),1,2))</f>
        <v>2</v>
      </c>
      <c r="T242" s="37">
        <f>AW242</f>
        <v>-121</v>
      </c>
      <c r="U242" s="37">
        <f>MAX(AX242:IK242)</f>
        <v>88.65100112237876</v>
      </c>
      <c r="V242" s="37">
        <f>AW243</f>
        <v>-121</v>
      </c>
      <c r="W242" s="17">
        <f>MAX(AX243:IK243)</f>
        <v>-88.65100112237876</v>
      </c>
      <c r="X242" s="17">
        <f>((T242-V242)^2+(U242-W242)^2)^0.5</f>
        <v>177.30200224475752</v>
      </c>
      <c r="Y242" s="17">
        <f>AW244</f>
        <v>-121</v>
      </c>
      <c r="Z242" s="17">
        <f>MAX(AX244:IK244)</f>
        <v>88.65100112237876</v>
      </c>
      <c r="AA242" s="17">
        <f>AW245</f>
        <v>-121</v>
      </c>
      <c r="AB242" s="17">
        <f>MAX(AX245:IK245)</f>
        <v>-88.65100112237876</v>
      </c>
      <c r="AC242" s="17">
        <f>((Y242-AA242)^2+(Z242-AB242)^2)^0.5</f>
        <v>177.30200224475752</v>
      </c>
      <c r="AD242" s="17">
        <f>((AC242+X242)/2)*$C$9</f>
        <v>2127.62402693709</v>
      </c>
      <c r="AE242" s="17">
        <f>((T242-Y242)^2+(U242-Z242)^2)^0.5</f>
        <v>0</v>
      </c>
      <c r="AF242" s="17">
        <f>(AE242/2)/($B$4/2)</f>
        <v>0</v>
      </c>
      <c r="AG242" s="17">
        <f>2*ASIN(AF242)</f>
        <v>0</v>
      </c>
      <c r="AH242" s="17">
        <f>(AG242/(2*PI()))*PI()*($B$4/2)^2</f>
        <v>0</v>
      </c>
      <c r="AI242" s="17">
        <f>(($B$4/2)^2-(AE242/2)^2)^0.5</f>
        <v>150</v>
      </c>
      <c r="AJ242" s="17">
        <f>(AE242*AI242)/2</f>
        <v>0</v>
      </c>
      <c r="AK242" s="17">
        <f>(AH242-AJ242)*2</f>
        <v>0</v>
      </c>
      <c r="AL242" s="17">
        <f>IF(S242=0,AD242+AK242,0)</f>
        <v>0</v>
      </c>
      <c r="AM242" s="17">
        <f>((T242-V242)^2+(U242-W242)^2)^0.5</f>
        <v>177.30200224475752</v>
      </c>
      <c r="AN242" s="17">
        <f>(AM242/2)/($B$4/2)</f>
        <v>0.5910066741491917</v>
      </c>
      <c r="AO242" s="17">
        <f>2*ASIN(AN242)</f>
        <v>1.264612428559013</v>
      </c>
      <c r="AP242" s="17">
        <f>(AO242/(2*PI()))*PI()*($B$4/2)^2</f>
        <v>14226.889821288896</v>
      </c>
      <c r="AQ242" s="17">
        <f>(($B$4/2)^2-(AM242/2)^2)^0.5</f>
        <v>121</v>
      </c>
      <c r="AR242" s="17">
        <f>(AM242*AQ242)/2</f>
        <v>10726.77113580783</v>
      </c>
      <c r="AS242" s="17">
        <f>IF(S242=1,AP242-AR242,0)</f>
        <v>0</v>
      </c>
      <c r="AT242" s="17">
        <f>AL242+AS242</f>
        <v>0</v>
      </c>
      <c r="AV242" s="5">
        <f>AV240-$C$7</f>
        <v>-421</v>
      </c>
      <c r="AW242">
        <f>IF(AV242&gt;$B$4/(-2),AV242,AW240)</f>
        <v>-121</v>
      </c>
      <c r="BO242">
        <f>(($B$4/2)^2-$AW242^2)^0.5</f>
        <v>88.65100112237876</v>
      </c>
    </row>
    <row r="243" spans="1:67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37"/>
      <c r="T243" s="37"/>
      <c r="U243" s="37"/>
      <c r="V243" s="37"/>
      <c r="AV243" s="5"/>
      <c r="AW243">
        <f>AW242</f>
        <v>-121</v>
      </c>
      <c r="BO243">
        <f>BO242*(-1)</f>
        <v>-88.65100112237876</v>
      </c>
    </row>
    <row r="244" spans="1:68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37"/>
      <c r="T244" s="37"/>
      <c r="U244" s="37"/>
      <c r="V244" s="37"/>
      <c r="AV244" s="5">
        <f>AV242-$C$9</f>
        <v>-433</v>
      </c>
      <c r="AW244">
        <f>IF(AV244&gt;$B$4/(-2),AV244,AW242)</f>
        <v>-121</v>
      </c>
      <c r="BP244">
        <f>(($B$4/2)^2-$AW244^2)^0.5</f>
        <v>88.65100112237876</v>
      </c>
    </row>
    <row r="245" spans="1:245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37"/>
      <c r="T245" s="39"/>
      <c r="U245" s="39"/>
      <c r="V245" s="39"/>
      <c r="W245" s="22"/>
      <c r="X245" s="22"/>
      <c r="Y245" s="22"/>
      <c r="Z245" s="22"/>
      <c r="AA245" s="22"/>
      <c r="AB245" s="22"/>
      <c r="AC245" s="23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12"/>
      <c r="AV245" s="14"/>
      <c r="AW245" s="12">
        <f>AW244</f>
        <v>-121</v>
      </c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>
        <f>BP244*(-1)</f>
        <v>-88.65100112237876</v>
      </c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</row>
    <row r="246" spans="1:69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37">
        <f>IF(($B$4/2)&gt;ABS(AV248),0,IF(($B$4/2)&gt;ABS(AV246),1,2))</f>
        <v>2</v>
      </c>
      <c r="T246" s="37">
        <f>AW246</f>
        <v>-121</v>
      </c>
      <c r="U246" s="37">
        <f>MAX(AX246:IK246)</f>
        <v>88.65100112237876</v>
      </c>
      <c r="V246" s="37">
        <f>AW247</f>
        <v>-121</v>
      </c>
      <c r="W246" s="17">
        <f>MAX(AX247:IK247)</f>
        <v>-88.65100112237876</v>
      </c>
      <c r="X246" s="17">
        <f>((T246-V246)^2+(U246-W246)^2)^0.5</f>
        <v>177.30200224475752</v>
      </c>
      <c r="Y246" s="17">
        <f>AW248</f>
        <v>-121</v>
      </c>
      <c r="Z246" s="17">
        <f>MAX(AX248:IK248)</f>
        <v>88.65100112237876</v>
      </c>
      <c r="AA246" s="17">
        <f>AW249</f>
        <v>-121</v>
      </c>
      <c r="AB246" s="17">
        <f>MAX(AX249:IK249)</f>
        <v>-88.65100112237876</v>
      </c>
      <c r="AC246" s="17">
        <f>((Y246-AA246)^2+(Z246-AB246)^2)^0.5</f>
        <v>177.30200224475752</v>
      </c>
      <c r="AD246" s="17">
        <f>((AC246+X246)/2)*$C$9</f>
        <v>2127.62402693709</v>
      </c>
      <c r="AE246" s="17">
        <f>((T246-Y246)^2+(U246-Z246)^2)^0.5</f>
        <v>0</v>
      </c>
      <c r="AF246" s="17">
        <f>(AE246/2)/($B$4/2)</f>
        <v>0</v>
      </c>
      <c r="AG246" s="17">
        <f>2*ASIN(AF246)</f>
        <v>0</v>
      </c>
      <c r="AH246" s="17">
        <f>(AG246/(2*PI()))*PI()*($B$4/2)^2</f>
        <v>0</v>
      </c>
      <c r="AI246" s="17">
        <f>(($B$4/2)^2-(AE246/2)^2)^0.5</f>
        <v>150</v>
      </c>
      <c r="AJ246" s="17">
        <f>(AE246*AI246)/2</f>
        <v>0</v>
      </c>
      <c r="AK246" s="17">
        <f>(AH246-AJ246)*2</f>
        <v>0</v>
      </c>
      <c r="AL246" s="17">
        <f>IF(S246=0,AD246+AK246,0)</f>
        <v>0</v>
      </c>
      <c r="AM246" s="17">
        <f>((T246-V246)^2+(U246-W246)^2)^0.5</f>
        <v>177.30200224475752</v>
      </c>
      <c r="AN246" s="17">
        <f>(AM246/2)/($B$4/2)</f>
        <v>0.5910066741491917</v>
      </c>
      <c r="AO246" s="17">
        <f>2*ASIN(AN246)</f>
        <v>1.264612428559013</v>
      </c>
      <c r="AP246" s="17">
        <f>(AO246/(2*PI()))*PI()*($B$4/2)^2</f>
        <v>14226.889821288896</v>
      </c>
      <c r="AQ246" s="17">
        <f>(($B$4/2)^2-(AM246/2)^2)^0.5</f>
        <v>121</v>
      </c>
      <c r="AR246" s="17">
        <f>(AM246*AQ246)/2</f>
        <v>10726.77113580783</v>
      </c>
      <c r="AS246" s="17">
        <f>IF(S246=1,AP246-AR246,0)</f>
        <v>0</v>
      </c>
      <c r="AT246" s="17">
        <f>AL246+AS246</f>
        <v>0</v>
      </c>
      <c r="AV246" s="5">
        <f>AV244-$C$7</f>
        <v>-473</v>
      </c>
      <c r="AW246">
        <f>IF(AV246&gt;$B$4/(-2),AV246,AW244)</f>
        <v>-121</v>
      </c>
      <c r="BQ246">
        <f>(($B$4/2)^2-$AW246^2)^0.5</f>
        <v>88.65100112237876</v>
      </c>
    </row>
    <row r="247" spans="1:69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37"/>
      <c r="T247" s="37"/>
      <c r="U247" s="37"/>
      <c r="V247" s="37"/>
      <c r="AV247" s="5"/>
      <c r="AW247">
        <f>AW246</f>
        <v>-121</v>
      </c>
      <c r="BQ247">
        <f>BQ246*(-1)</f>
        <v>-88.65100112237876</v>
      </c>
    </row>
    <row r="248" spans="1:70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37"/>
      <c r="T248" s="37"/>
      <c r="U248" s="37"/>
      <c r="V248" s="37"/>
      <c r="AV248" s="5">
        <f>AV246-$C$9</f>
        <v>-485</v>
      </c>
      <c r="AW248">
        <f>IF(AV248&gt;$B$4/(-2),AV248,AW246)</f>
        <v>-121</v>
      </c>
      <c r="BR248">
        <f>(($B$4/2)^2-$AW248^2)^0.5</f>
        <v>88.65100112237876</v>
      </c>
    </row>
    <row r="249" spans="1:245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37"/>
      <c r="T249" s="39"/>
      <c r="U249" s="39"/>
      <c r="V249" s="39"/>
      <c r="W249" s="22"/>
      <c r="X249" s="22"/>
      <c r="Y249" s="22"/>
      <c r="Z249" s="22"/>
      <c r="AA249" s="22"/>
      <c r="AB249" s="22"/>
      <c r="AC249" s="23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12"/>
      <c r="AV249" s="14"/>
      <c r="AW249" s="12">
        <f>AW248</f>
        <v>-121</v>
      </c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>
        <f>BR248*(-1)</f>
        <v>-88.65100112237876</v>
      </c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</row>
    <row r="250" spans="1:71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37">
        <f>IF(($B$4/2)&gt;ABS(AV252),0,IF(($B$4/2)&gt;ABS(AV250),1,2))</f>
        <v>2</v>
      </c>
      <c r="T250" s="37">
        <f>AW250</f>
        <v>-121</v>
      </c>
      <c r="U250" s="37">
        <f>MAX(AX250:IK250)</f>
        <v>88.65100112237876</v>
      </c>
      <c r="V250" s="37">
        <f>AW251</f>
        <v>-121</v>
      </c>
      <c r="W250" s="17">
        <f>MAX(AX251:IK251)</f>
        <v>-88.65100112237876</v>
      </c>
      <c r="X250" s="17">
        <f>((T250-V250)^2+(U250-W250)^2)^0.5</f>
        <v>177.30200224475752</v>
      </c>
      <c r="Y250" s="17">
        <f>AW252</f>
        <v>-121</v>
      </c>
      <c r="Z250" s="17">
        <f>MAX(AX252:IK252)</f>
        <v>88.65100112237876</v>
      </c>
      <c r="AA250" s="17">
        <f>AW253</f>
        <v>-121</v>
      </c>
      <c r="AB250" s="17">
        <f>MAX(AX253:IK253)</f>
        <v>-88.65100112237876</v>
      </c>
      <c r="AC250" s="17">
        <f>((Y250-AA250)^2+(Z250-AB250)^2)^0.5</f>
        <v>177.30200224475752</v>
      </c>
      <c r="AD250" s="17">
        <f>((AC250+X250)/2)*$C$9</f>
        <v>2127.62402693709</v>
      </c>
      <c r="AE250" s="17">
        <f>((T250-Y250)^2+(U250-Z250)^2)^0.5</f>
        <v>0</v>
      </c>
      <c r="AF250" s="17">
        <f>(AE250/2)/($B$4/2)</f>
        <v>0</v>
      </c>
      <c r="AG250" s="17">
        <f>2*ASIN(AF250)</f>
        <v>0</v>
      </c>
      <c r="AH250" s="17">
        <f>(AG250/(2*PI()))*PI()*($B$4/2)^2</f>
        <v>0</v>
      </c>
      <c r="AI250" s="17">
        <f>(($B$4/2)^2-(AE250/2)^2)^0.5</f>
        <v>150</v>
      </c>
      <c r="AJ250" s="17">
        <f>(AE250*AI250)/2</f>
        <v>0</v>
      </c>
      <c r="AK250" s="17">
        <f>(AH250-AJ250)*2</f>
        <v>0</v>
      </c>
      <c r="AL250" s="17">
        <f>IF(S250=0,AD250+AK250,0)</f>
        <v>0</v>
      </c>
      <c r="AM250" s="17">
        <f>((T250-V250)^2+(U250-W250)^2)^0.5</f>
        <v>177.30200224475752</v>
      </c>
      <c r="AN250" s="17">
        <f>(AM250/2)/($B$4/2)</f>
        <v>0.5910066741491917</v>
      </c>
      <c r="AO250" s="17">
        <f>2*ASIN(AN250)</f>
        <v>1.264612428559013</v>
      </c>
      <c r="AP250" s="17">
        <f>(AO250/(2*PI()))*PI()*($B$4/2)^2</f>
        <v>14226.889821288896</v>
      </c>
      <c r="AQ250" s="17">
        <f>(($B$4/2)^2-(AM250/2)^2)^0.5</f>
        <v>121</v>
      </c>
      <c r="AR250" s="17">
        <f>(AM250*AQ250)/2</f>
        <v>10726.77113580783</v>
      </c>
      <c r="AS250" s="17">
        <f>IF(S250=1,AP250-AR250,0)</f>
        <v>0</v>
      </c>
      <c r="AT250" s="17">
        <f>AL250+AS250</f>
        <v>0</v>
      </c>
      <c r="AV250" s="5">
        <f>AV248-$C$7</f>
        <v>-525</v>
      </c>
      <c r="AW250">
        <f>IF(AV250&gt;$B$4/(-2),AV250,AW248)</f>
        <v>-121</v>
      </c>
      <c r="BS250">
        <f>(($B$4/2)^2-$AW250^2)^0.5</f>
        <v>88.65100112237876</v>
      </c>
    </row>
    <row r="251" spans="1:71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37"/>
      <c r="T251" s="37"/>
      <c r="U251" s="37"/>
      <c r="V251" s="37"/>
      <c r="AV251" s="5"/>
      <c r="AW251">
        <f>AW250</f>
        <v>-121</v>
      </c>
      <c r="BS251">
        <f>BS250*(-1)</f>
        <v>-88.65100112237876</v>
      </c>
    </row>
    <row r="252" spans="1:72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37"/>
      <c r="T252" s="37"/>
      <c r="U252" s="37"/>
      <c r="V252" s="37"/>
      <c r="AV252" s="5">
        <f>AV250-$C$9</f>
        <v>-537</v>
      </c>
      <c r="AW252">
        <f>IF(AV252&gt;$B$4/(-2),AV252,AW250)</f>
        <v>-121</v>
      </c>
      <c r="BT252">
        <f>(($B$4/2)^2-$AW252^2)^0.5</f>
        <v>88.65100112237876</v>
      </c>
    </row>
    <row r="253" spans="1:245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37"/>
      <c r="T253" s="39"/>
      <c r="U253" s="39"/>
      <c r="V253" s="39"/>
      <c r="W253" s="22"/>
      <c r="X253" s="22"/>
      <c r="Y253" s="22"/>
      <c r="Z253" s="22"/>
      <c r="AA253" s="22"/>
      <c r="AB253" s="22"/>
      <c r="AC253" s="23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12"/>
      <c r="AV253" s="14"/>
      <c r="AW253" s="12">
        <f>AW252</f>
        <v>-121</v>
      </c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>
        <f>BT252*(-1)</f>
        <v>-88.65100112237876</v>
      </c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</row>
    <row r="254" spans="1:73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37">
        <f>IF(($B$4/2)&gt;ABS(AV256),0,IF(($B$4/2)&gt;ABS(AV254),1,2))</f>
        <v>2</v>
      </c>
      <c r="T254" s="37">
        <f>AW254</f>
        <v>-121</v>
      </c>
      <c r="U254" s="37">
        <f>MAX(AX254:IK254)</f>
        <v>88.65100112237876</v>
      </c>
      <c r="V254" s="37">
        <f>AW255</f>
        <v>-121</v>
      </c>
      <c r="W254" s="17">
        <f>MAX(AX255:IK255)</f>
        <v>-88.65100112237876</v>
      </c>
      <c r="X254" s="17">
        <f>((T254-V254)^2+(U254-W254)^2)^0.5</f>
        <v>177.30200224475752</v>
      </c>
      <c r="Y254" s="17">
        <f>AW256</f>
        <v>-121</v>
      </c>
      <c r="Z254" s="17">
        <f>MAX(AX256:IK256)</f>
        <v>88.65100112237876</v>
      </c>
      <c r="AA254" s="17">
        <f>AW257</f>
        <v>-121</v>
      </c>
      <c r="AB254" s="17">
        <f>MAX(AX257:IK257)</f>
        <v>-88.65100112237876</v>
      </c>
      <c r="AC254" s="17">
        <f>((Y254-AA254)^2+(Z254-AB254)^2)^0.5</f>
        <v>177.30200224475752</v>
      </c>
      <c r="AD254" s="17">
        <f>((AC254+X254)/2)*$C$9</f>
        <v>2127.62402693709</v>
      </c>
      <c r="AE254" s="17">
        <f>((T254-Y254)^2+(U254-Z254)^2)^0.5</f>
        <v>0</v>
      </c>
      <c r="AF254" s="17">
        <f>(AE254/2)/($B$4/2)</f>
        <v>0</v>
      </c>
      <c r="AG254" s="17">
        <f>2*ASIN(AF254)</f>
        <v>0</v>
      </c>
      <c r="AH254" s="17">
        <f>(AG254/(2*PI()))*PI()*($B$4/2)^2</f>
        <v>0</v>
      </c>
      <c r="AI254" s="17">
        <f>(($B$4/2)^2-(AE254/2)^2)^0.5</f>
        <v>150</v>
      </c>
      <c r="AJ254" s="17">
        <f>(AE254*AI254)/2</f>
        <v>0</v>
      </c>
      <c r="AK254" s="17">
        <f>(AH254-AJ254)*2</f>
        <v>0</v>
      </c>
      <c r="AL254" s="17">
        <f>IF(S254=0,AD254+AK254,0)</f>
        <v>0</v>
      </c>
      <c r="AM254" s="17">
        <f>((T254-V254)^2+(U254-W254)^2)^0.5</f>
        <v>177.30200224475752</v>
      </c>
      <c r="AN254" s="17">
        <f>(AM254/2)/($B$4/2)</f>
        <v>0.5910066741491917</v>
      </c>
      <c r="AO254" s="17">
        <f>2*ASIN(AN254)</f>
        <v>1.264612428559013</v>
      </c>
      <c r="AP254" s="17">
        <f>(AO254/(2*PI()))*PI()*($B$4/2)^2</f>
        <v>14226.889821288896</v>
      </c>
      <c r="AQ254" s="17">
        <f>(($B$4/2)^2-(AM254/2)^2)^0.5</f>
        <v>121</v>
      </c>
      <c r="AR254" s="17">
        <f>(AM254*AQ254)/2</f>
        <v>10726.77113580783</v>
      </c>
      <c r="AS254" s="17">
        <f>IF(S254=1,AP254-AR254,0)</f>
        <v>0</v>
      </c>
      <c r="AT254" s="17">
        <f>AL254+AS254</f>
        <v>0</v>
      </c>
      <c r="AV254" s="5">
        <f>AV252-$C$7</f>
        <v>-577</v>
      </c>
      <c r="AW254">
        <f>IF(AV254&gt;$B$4/(-2),AV254,AW252)</f>
        <v>-121</v>
      </c>
      <c r="BU254">
        <f>(($B$4/2)^2-$AW254^2)^0.5</f>
        <v>88.65100112237876</v>
      </c>
    </row>
    <row r="255" spans="1:73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37"/>
      <c r="T255" s="37"/>
      <c r="U255" s="37"/>
      <c r="V255" s="37"/>
      <c r="AV255" s="5"/>
      <c r="AW255">
        <f>AW254</f>
        <v>-121</v>
      </c>
      <c r="BU255">
        <f>BU254*(-1)</f>
        <v>-88.65100112237876</v>
      </c>
    </row>
    <row r="256" spans="1:7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37"/>
      <c r="T256" s="37"/>
      <c r="U256" s="37"/>
      <c r="V256" s="37"/>
      <c r="AV256" s="5">
        <f>AV254-$C$9</f>
        <v>-589</v>
      </c>
      <c r="AW256">
        <f>IF(AV256&gt;$B$4/(-2),AV256,AW254)</f>
        <v>-121</v>
      </c>
      <c r="BV256">
        <f>(($B$4/2)^2-$AW256^2)^0.5</f>
        <v>88.65100112237876</v>
      </c>
    </row>
    <row r="257" spans="1:245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37"/>
      <c r="T257" s="39"/>
      <c r="U257" s="39"/>
      <c r="V257" s="39"/>
      <c r="W257" s="22"/>
      <c r="X257" s="22"/>
      <c r="Y257" s="22"/>
      <c r="Z257" s="22"/>
      <c r="AA257" s="22"/>
      <c r="AB257" s="22"/>
      <c r="AC257" s="23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12"/>
      <c r="AV257" s="14"/>
      <c r="AW257" s="12">
        <f>AW256</f>
        <v>-121</v>
      </c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>
        <f>BV256*(-1)</f>
        <v>-88.65100112237876</v>
      </c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</row>
    <row r="258" spans="1:75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37">
        <f>IF(($B$4/2)&gt;ABS(AV260),0,IF(($B$4/2)&gt;ABS(AV258),1,2))</f>
        <v>2</v>
      </c>
      <c r="T258" s="37">
        <f>AW258</f>
        <v>-121</v>
      </c>
      <c r="U258" s="37">
        <f>MAX(AX258:IK258)</f>
        <v>88.65100112237876</v>
      </c>
      <c r="V258" s="37">
        <f>AW259</f>
        <v>-121</v>
      </c>
      <c r="W258" s="17">
        <f>MAX(AX259:IK259)</f>
        <v>-88.65100112237876</v>
      </c>
      <c r="X258" s="17">
        <f>((T258-V258)^2+(U258-W258)^2)^0.5</f>
        <v>177.30200224475752</v>
      </c>
      <c r="Y258" s="17">
        <f>AW260</f>
        <v>-121</v>
      </c>
      <c r="Z258" s="17">
        <f>MAX(AX260:IK260)</f>
        <v>88.65100112237876</v>
      </c>
      <c r="AA258" s="17">
        <f>AW261</f>
        <v>-121</v>
      </c>
      <c r="AB258" s="17">
        <f>MAX(AX261:IK261)</f>
        <v>-88.65100112237876</v>
      </c>
      <c r="AC258" s="17">
        <f>((Y258-AA258)^2+(Z258-AB258)^2)^0.5</f>
        <v>177.30200224475752</v>
      </c>
      <c r="AD258" s="17">
        <f>((AC258+X258)/2)*$C$9</f>
        <v>2127.62402693709</v>
      </c>
      <c r="AE258" s="17">
        <f>((T258-Y258)^2+(U258-Z258)^2)^0.5</f>
        <v>0</v>
      </c>
      <c r="AF258" s="17">
        <f>(AE258/2)/($B$4/2)</f>
        <v>0</v>
      </c>
      <c r="AG258" s="17">
        <f>2*ASIN(AF258)</f>
        <v>0</v>
      </c>
      <c r="AH258" s="17">
        <f>(AG258/(2*PI()))*PI()*($B$4/2)^2</f>
        <v>0</v>
      </c>
      <c r="AI258" s="17">
        <f>(($B$4/2)^2-(AE258/2)^2)^0.5</f>
        <v>150</v>
      </c>
      <c r="AJ258" s="17">
        <f>(AE258*AI258)/2</f>
        <v>0</v>
      </c>
      <c r="AK258" s="17">
        <f>(AH258-AJ258)*2</f>
        <v>0</v>
      </c>
      <c r="AL258" s="17">
        <f>IF(S258=0,AD258+AK258,0)</f>
        <v>0</v>
      </c>
      <c r="AM258" s="17">
        <f>((T258-V258)^2+(U258-W258)^2)^0.5</f>
        <v>177.30200224475752</v>
      </c>
      <c r="AN258" s="17">
        <f>(AM258/2)/($B$4/2)</f>
        <v>0.5910066741491917</v>
      </c>
      <c r="AO258" s="17">
        <f>2*ASIN(AN258)</f>
        <v>1.264612428559013</v>
      </c>
      <c r="AP258" s="17">
        <f>(AO258/(2*PI()))*PI()*($B$4/2)^2</f>
        <v>14226.889821288896</v>
      </c>
      <c r="AQ258" s="17">
        <f>(($B$4/2)^2-(AM258/2)^2)^0.5</f>
        <v>121</v>
      </c>
      <c r="AR258" s="17">
        <f>(AM258*AQ258)/2</f>
        <v>10726.77113580783</v>
      </c>
      <c r="AS258" s="17">
        <f>IF(S258=1,AP258-AR258,0)</f>
        <v>0</v>
      </c>
      <c r="AT258" s="17">
        <f>AL258+AS258</f>
        <v>0</v>
      </c>
      <c r="AV258" s="5">
        <f>AV256-$C$7</f>
        <v>-629</v>
      </c>
      <c r="AW258">
        <f>IF(AV258&gt;$B$4/(-2),AV258,AW256)</f>
        <v>-121</v>
      </c>
      <c r="BW258">
        <f>(($B$4/2)^2-$AW258^2)^0.5</f>
        <v>88.65100112237876</v>
      </c>
    </row>
    <row r="259" spans="1:75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37"/>
      <c r="T259" s="37"/>
      <c r="U259" s="37"/>
      <c r="V259" s="37"/>
      <c r="AV259" s="5"/>
      <c r="AW259">
        <f>AW258</f>
        <v>-121</v>
      </c>
      <c r="BW259">
        <f>BW258*(-1)</f>
        <v>-88.65100112237876</v>
      </c>
    </row>
    <row r="260" spans="1:76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37"/>
      <c r="T260" s="37"/>
      <c r="U260" s="37"/>
      <c r="V260" s="37"/>
      <c r="AV260" s="5">
        <f>AV258-$C$9</f>
        <v>-641</v>
      </c>
      <c r="AW260">
        <f>IF(AV260&gt;$B$4/(-2),AV260,AW258)</f>
        <v>-121</v>
      </c>
      <c r="BX260">
        <f>(($B$4/2)^2-$AW260^2)^0.5</f>
        <v>88.65100112237876</v>
      </c>
    </row>
    <row r="261" spans="1:245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37"/>
      <c r="T261" s="39"/>
      <c r="U261" s="39"/>
      <c r="V261" s="39"/>
      <c r="W261" s="22"/>
      <c r="X261" s="22"/>
      <c r="Y261" s="22"/>
      <c r="Z261" s="22"/>
      <c r="AA261" s="22"/>
      <c r="AB261" s="22"/>
      <c r="AC261" s="23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12"/>
      <c r="AV261" s="14"/>
      <c r="AW261" s="12">
        <f>AW260</f>
        <v>-121</v>
      </c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>
        <f>BX260*(-1)</f>
        <v>-88.65100112237876</v>
      </c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</row>
    <row r="262" spans="1:77" ht="12.75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37">
        <f>IF(($B$4/2)&gt;ABS(AV264),0,IF(($B$4/2)&gt;ABS(AV262),1,2))</f>
        <v>2</v>
      </c>
      <c r="T262" s="37">
        <f>AW262</f>
        <v>-121</v>
      </c>
      <c r="U262" s="37">
        <f>MAX(AX262:IK262)</f>
        <v>88.65100112237876</v>
      </c>
      <c r="V262" s="37">
        <f>AW263</f>
        <v>-121</v>
      </c>
      <c r="W262" s="17">
        <f>MAX(AX263:IK263)</f>
        <v>-88.65100112237876</v>
      </c>
      <c r="X262" s="17">
        <f>((T262-V262)^2+(U262-W262)^2)^0.5</f>
        <v>177.30200224475752</v>
      </c>
      <c r="Y262" s="17">
        <f>AW264</f>
        <v>-121</v>
      </c>
      <c r="Z262" s="17">
        <f>MAX(AX264:IK264)</f>
        <v>88.65100112237876</v>
      </c>
      <c r="AA262" s="17">
        <f>AW265</f>
        <v>-121</v>
      </c>
      <c r="AB262" s="17">
        <f>MAX(AX265:IK265)</f>
        <v>-88.65100112237876</v>
      </c>
      <c r="AC262" s="17">
        <f>((Y262-AA262)^2+(Z262-AB262)^2)^0.5</f>
        <v>177.30200224475752</v>
      </c>
      <c r="AD262" s="17">
        <f>((AC262+X262)/2)*$C$9</f>
        <v>2127.62402693709</v>
      </c>
      <c r="AE262" s="17">
        <f>((T262-Y262)^2+(U262-Z262)^2)^0.5</f>
        <v>0</v>
      </c>
      <c r="AF262" s="17">
        <f>(AE262/2)/($B$4/2)</f>
        <v>0</v>
      </c>
      <c r="AG262" s="17">
        <f>2*ASIN(AF262)</f>
        <v>0</v>
      </c>
      <c r="AH262" s="17">
        <f>(AG262/(2*PI()))*PI()*($B$4/2)^2</f>
        <v>0</v>
      </c>
      <c r="AI262" s="17">
        <f>(($B$4/2)^2-(AE262/2)^2)^0.5</f>
        <v>150</v>
      </c>
      <c r="AJ262" s="17">
        <f>(AE262*AI262)/2</f>
        <v>0</v>
      </c>
      <c r="AK262" s="17">
        <f>(AH262-AJ262)*2</f>
        <v>0</v>
      </c>
      <c r="AL262" s="17">
        <f>IF(S262=0,AD262+AK262,0)</f>
        <v>0</v>
      </c>
      <c r="AM262" s="17">
        <f>((T262-V262)^2+(U262-W262)^2)^0.5</f>
        <v>177.30200224475752</v>
      </c>
      <c r="AN262" s="17">
        <f>(AM262/2)/($B$4/2)</f>
        <v>0.5910066741491917</v>
      </c>
      <c r="AO262" s="17">
        <f>2*ASIN(AN262)</f>
        <v>1.264612428559013</v>
      </c>
      <c r="AP262" s="17">
        <f>(AO262/(2*PI()))*PI()*($B$4/2)^2</f>
        <v>14226.889821288896</v>
      </c>
      <c r="AQ262" s="17">
        <f>(($B$4/2)^2-(AM262/2)^2)^0.5</f>
        <v>121</v>
      </c>
      <c r="AR262" s="17">
        <f>(AM262*AQ262)/2</f>
        <v>10726.77113580783</v>
      </c>
      <c r="AS262" s="17">
        <f>IF(S262=1,AP262-AR262,0)</f>
        <v>0</v>
      </c>
      <c r="AT262" s="17">
        <f>AL262+AS262</f>
        <v>0</v>
      </c>
      <c r="AV262" s="5">
        <f>AV260-$C$7</f>
        <v>-681</v>
      </c>
      <c r="AW262">
        <f>IF(AV262&gt;$B$4/(-2),AV262,AW260)</f>
        <v>-121</v>
      </c>
      <c r="BY262">
        <f>(($B$4/2)^2-$AW262^2)^0.5</f>
        <v>88.65100112237876</v>
      </c>
    </row>
    <row r="263" spans="1:77" ht="12.75">
      <c r="A263" s="9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37"/>
      <c r="T263" s="37"/>
      <c r="U263" s="37"/>
      <c r="V263" s="37"/>
      <c r="AV263" s="5"/>
      <c r="AW263">
        <f>AW262</f>
        <v>-121</v>
      </c>
      <c r="BY263">
        <f>BY262*(-1)</f>
        <v>-88.65100112237876</v>
      </c>
    </row>
    <row r="264" spans="1:78" ht="12.75">
      <c r="A264" s="9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37"/>
      <c r="T264" s="37"/>
      <c r="U264" s="37"/>
      <c r="V264" s="37"/>
      <c r="AV264" s="5">
        <f>AV262-$C$9</f>
        <v>-693</v>
      </c>
      <c r="AW264">
        <f>IF(AV264&gt;$B$4/(-2),AV264,AW262)</f>
        <v>-121</v>
      </c>
      <c r="BZ264">
        <f>(($B$4/2)^2-$AW264^2)^0.5</f>
        <v>88.65100112237876</v>
      </c>
    </row>
    <row r="265" spans="1:245" ht="12.75">
      <c r="A265" s="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37"/>
      <c r="T265" s="39"/>
      <c r="U265" s="39"/>
      <c r="V265" s="39"/>
      <c r="W265" s="22"/>
      <c r="X265" s="22"/>
      <c r="Y265" s="22"/>
      <c r="Z265" s="22"/>
      <c r="AA265" s="22"/>
      <c r="AB265" s="22"/>
      <c r="AC265" s="23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12"/>
      <c r="AV265" s="14"/>
      <c r="AW265" s="12">
        <f>AW264</f>
        <v>-121</v>
      </c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>
        <f>BZ264*(-1)</f>
        <v>-88.65100112237876</v>
      </c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</row>
    <row r="266" spans="1:79" ht="12.75">
      <c r="A266" s="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37">
        <f>IF(($B$4/2)&gt;ABS(AV268),0,IF(($B$4/2)&gt;ABS(AV266),1,2))</f>
        <v>2</v>
      </c>
      <c r="T266" s="37">
        <f>AW266</f>
        <v>-121</v>
      </c>
      <c r="U266" s="37">
        <f>MAX(AX266:IK266)</f>
        <v>88.65100112237876</v>
      </c>
      <c r="V266" s="37">
        <f>AW267</f>
        <v>-121</v>
      </c>
      <c r="W266" s="17">
        <f>MAX(AX267:IK267)</f>
        <v>-88.65100112237876</v>
      </c>
      <c r="X266" s="17">
        <f>((T266-V266)^2+(U266-W266)^2)^0.5</f>
        <v>177.30200224475752</v>
      </c>
      <c r="Y266" s="17">
        <f>AW268</f>
        <v>-121</v>
      </c>
      <c r="Z266" s="17">
        <f>MAX(AX268:IK268)</f>
        <v>88.65100112237876</v>
      </c>
      <c r="AA266" s="17">
        <f>AW269</f>
        <v>-121</v>
      </c>
      <c r="AB266" s="17">
        <f>MAX(AX269:IK269)</f>
        <v>-88.65100112237876</v>
      </c>
      <c r="AC266" s="17">
        <f>((Y266-AA266)^2+(Z266-AB266)^2)^0.5</f>
        <v>177.30200224475752</v>
      </c>
      <c r="AD266" s="17">
        <f>((AC266+X266)/2)*$C$9</f>
        <v>2127.62402693709</v>
      </c>
      <c r="AE266" s="17">
        <f>((T266-Y266)^2+(U266-Z266)^2)^0.5</f>
        <v>0</v>
      </c>
      <c r="AF266" s="17">
        <f>(AE266/2)/($B$4/2)</f>
        <v>0</v>
      </c>
      <c r="AG266" s="17">
        <f>2*ASIN(AF266)</f>
        <v>0</v>
      </c>
      <c r="AH266" s="17">
        <f>(AG266/(2*PI()))*PI()*($B$4/2)^2</f>
        <v>0</v>
      </c>
      <c r="AI266" s="17">
        <f>(($B$4/2)^2-(AE266/2)^2)^0.5</f>
        <v>150</v>
      </c>
      <c r="AJ266" s="17">
        <f>(AE266*AI266)/2</f>
        <v>0</v>
      </c>
      <c r="AK266" s="17">
        <f>(AH266-AJ266)*2</f>
        <v>0</v>
      </c>
      <c r="AL266" s="17">
        <f>IF(S266=0,AD266+AK266,0)</f>
        <v>0</v>
      </c>
      <c r="AM266" s="17">
        <f>((T266-V266)^2+(U266-W266)^2)^0.5</f>
        <v>177.30200224475752</v>
      </c>
      <c r="AN266" s="17">
        <f>(AM266/2)/($B$4/2)</f>
        <v>0.5910066741491917</v>
      </c>
      <c r="AO266" s="17">
        <f>2*ASIN(AN266)</f>
        <v>1.264612428559013</v>
      </c>
      <c r="AP266" s="17">
        <f>(AO266/(2*PI()))*PI()*($B$4/2)^2</f>
        <v>14226.889821288896</v>
      </c>
      <c r="AQ266" s="17">
        <f>(($B$4/2)^2-(AM266/2)^2)^0.5</f>
        <v>121</v>
      </c>
      <c r="AR266" s="17">
        <f>(AM266*AQ266)/2</f>
        <v>10726.77113580783</v>
      </c>
      <c r="AS266" s="17">
        <f>IF(S266=1,AP266-AR266,0)</f>
        <v>0</v>
      </c>
      <c r="AT266" s="17">
        <f>AL266+AS266</f>
        <v>0</v>
      </c>
      <c r="AV266" s="5">
        <f>AV264-$C$7</f>
        <v>-733</v>
      </c>
      <c r="AW266">
        <f>IF(AV266&gt;$B$4/(-2),AV266,AW264)</f>
        <v>-121</v>
      </c>
      <c r="CA266">
        <f>(($B$4/2)^2-$AW266^2)^0.5</f>
        <v>88.65100112237876</v>
      </c>
    </row>
    <row r="267" spans="1:79" ht="12.75">
      <c r="A267" s="9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37"/>
      <c r="T267" s="37"/>
      <c r="U267" s="37"/>
      <c r="V267" s="37"/>
      <c r="AV267" s="5"/>
      <c r="AW267">
        <f>AW266</f>
        <v>-121</v>
      </c>
      <c r="CA267">
        <f>CA266*(-1)</f>
        <v>-88.65100112237876</v>
      </c>
    </row>
    <row r="268" spans="1:80" ht="12.75">
      <c r="A268" s="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37"/>
      <c r="T268" s="37"/>
      <c r="U268" s="37"/>
      <c r="V268" s="37"/>
      <c r="AV268" s="5">
        <f>AV266-$C$9</f>
        <v>-745</v>
      </c>
      <c r="AW268">
        <f>IF(AV268&gt;$B$4/(-2),AV268,AW266)</f>
        <v>-121</v>
      </c>
      <c r="CB268">
        <f>(($B$4/2)^2-$AW268^2)^0.5</f>
        <v>88.65100112237876</v>
      </c>
    </row>
    <row r="269" spans="1:245" ht="12.75">
      <c r="A269" s="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37"/>
      <c r="T269" s="39"/>
      <c r="U269" s="39"/>
      <c r="V269" s="39"/>
      <c r="W269" s="22"/>
      <c r="X269" s="22"/>
      <c r="Y269" s="22"/>
      <c r="Z269" s="22"/>
      <c r="AA269" s="22"/>
      <c r="AB269" s="22"/>
      <c r="AC269" s="23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12"/>
      <c r="AV269" s="14"/>
      <c r="AW269" s="12">
        <f>AW268</f>
        <v>-121</v>
      </c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>
        <f>CB268*(-1)</f>
        <v>-88.65100112237876</v>
      </c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</row>
    <row r="270" spans="1:81" ht="12.75">
      <c r="A270" s="9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37">
        <f>IF(($B$4/2)&gt;ABS(AV272),0,IF(($B$4/2)&gt;ABS(AV270),1,2))</f>
        <v>2</v>
      </c>
      <c r="T270" s="37">
        <f>AW270</f>
        <v>-121</v>
      </c>
      <c r="U270" s="37">
        <f>MAX(AX270:IK270)</f>
        <v>88.65100112237876</v>
      </c>
      <c r="V270" s="37">
        <f>AW271</f>
        <v>-121</v>
      </c>
      <c r="W270" s="17">
        <f>MAX(AX271:IK271)</f>
        <v>-88.65100112237876</v>
      </c>
      <c r="X270" s="17">
        <f>((T270-V270)^2+(U270-W270)^2)^0.5</f>
        <v>177.30200224475752</v>
      </c>
      <c r="Y270" s="17">
        <f>AW272</f>
        <v>-121</v>
      </c>
      <c r="Z270" s="17">
        <f>MAX(AX272:IK272)</f>
        <v>88.65100112237876</v>
      </c>
      <c r="AA270" s="17">
        <f>AW273</f>
        <v>-121</v>
      </c>
      <c r="AB270" s="17">
        <f>MAX(AX273:IK273)</f>
        <v>-88.65100112237876</v>
      </c>
      <c r="AC270" s="17">
        <f>((Y270-AA270)^2+(Z270-AB270)^2)^0.5</f>
        <v>177.30200224475752</v>
      </c>
      <c r="AD270" s="17">
        <f>((AC270+X270)/2)*$C$9</f>
        <v>2127.62402693709</v>
      </c>
      <c r="AE270" s="17">
        <f>((T270-Y270)^2+(U270-Z270)^2)^0.5</f>
        <v>0</v>
      </c>
      <c r="AF270" s="17">
        <f>(AE270/2)/($B$4/2)</f>
        <v>0</v>
      </c>
      <c r="AG270" s="17">
        <f>2*ASIN(AF270)</f>
        <v>0</v>
      </c>
      <c r="AH270" s="17">
        <f>(AG270/(2*PI()))*PI()*($B$4/2)^2</f>
        <v>0</v>
      </c>
      <c r="AI270" s="17">
        <f>(($B$4/2)^2-(AE270/2)^2)^0.5</f>
        <v>150</v>
      </c>
      <c r="AJ270" s="17">
        <f>(AE270*AI270)/2</f>
        <v>0</v>
      </c>
      <c r="AK270" s="17">
        <f>(AH270-AJ270)*2</f>
        <v>0</v>
      </c>
      <c r="AL270" s="17">
        <f>IF(S270=0,AD270+AK270,0)</f>
        <v>0</v>
      </c>
      <c r="AM270" s="17">
        <f>((T270-V270)^2+(U270-W270)^2)^0.5</f>
        <v>177.30200224475752</v>
      </c>
      <c r="AN270" s="17">
        <f>(AM270/2)/($B$4/2)</f>
        <v>0.5910066741491917</v>
      </c>
      <c r="AO270" s="17">
        <f>2*ASIN(AN270)</f>
        <v>1.264612428559013</v>
      </c>
      <c r="AP270" s="17">
        <f>(AO270/(2*PI()))*PI()*($B$4/2)^2</f>
        <v>14226.889821288896</v>
      </c>
      <c r="AQ270" s="17">
        <f>(($B$4/2)^2-(AM270/2)^2)^0.5</f>
        <v>121</v>
      </c>
      <c r="AR270" s="17">
        <f>(AM270*AQ270)/2</f>
        <v>10726.77113580783</v>
      </c>
      <c r="AS270" s="17">
        <f>IF(S270=1,AP270-AR270,0)</f>
        <v>0</v>
      </c>
      <c r="AT270" s="17">
        <f>AL270+AS270</f>
        <v>0</v>
      </c>
      <c r="AV270" s="5">
        <f>AV268-$C$7</f>
        <v>-785</v>
      </c>
      <c r="AW270">
        <f>IF(AV270&gt;$B$4/(-2),AV270,AW268)</f>
        <v>-121</v>
      </c>
      <c r="CC270">
        <f>(($B$4/2)^2-$AW270^2)^0.5</f>
        <v>88.65100112237876</v>
      </c>
    </row>
    <row r="271" spans="1:81" ht="12.75">
      <c r="A271" s="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37"/>
      <c r="T271" s="37"/>
      <c r="U271" s="37"/>
      <c r="V271" s="37"/>
      <c r="AV271" s="5"/>
      <c r="AW271">
        <f>AW270</f>
        <v>-121</v>
      </c>
      <c r="CC271">
        <f>CC270*(-1)</f>
        <v>-88.65100112237876</v>
      </c>
    </row>
    <row r="272" spans="1:82" ht="12.75">
      <c r="A272" s="9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37"/>
      <c r="T272" s="37"/>
      <c r="U272" s="37"/>
      <c r="V272" s="37"/>
      <c r="AV272" s="5">
        <f>AV270-$C$9</f>
        <v>-797</v>
      </c>
      <c r="AW272">
        <f>IF(AV272&gt;$B$4/(-2),AV272,AW270)</f>
        <v>-121</v>
      </c>
      <c r="CD272">
        <f>(($B$4/2)^2-$AW272^2)^0.5</f>
        <v>88.65100112237876</v>
      </c>
    </row>
    <row r="273" spans="1:245" ht="12.75">
      <c r="A273" s="9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37"/>
      <c r="T273" s="39"/>
      <c r="U273" s="39"/>
      <c r="V273" s="39"/>
      <c r="W273" s="22"/>
      <c r="X273" s="22"/>
      <c r="Y273" s="22"/>
      <c r="Z273" s="22"/>
      <c r="AA273" s="22"/>
      <c r="AB273" s="22"/>
      <c r="AC273" s="23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12"/>
      <c r="AV273" s="14"/>
      <c r="AW273" s="12">
        <f>AW272</f>
        <v>-121</v>
      </c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>
        <f>CD272*(-1)</f>
        <v>-88.65100112237876</v>
      </c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</row>
    <row r="274" spans="1:83" ht="12.75">
      <c r="A274" s="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37">
        <f>IF(($B$4/2)&gt;ABS(AV276),0,IF(($B$4/2)&gt;ABS(AV274),1,2))</f>
        <v>2</v>
      </c>
      <c r="T274" s="37">
        <f>AW274</f>
        <v>-121</v>
      </c>
      <c r="U274" s="37">
        <f>MAX(AX274:IK274)</f>
        <v>88.65100112237876</v>
      </c>
      <c r="V274" s="37">
        <f>AW275</f>
        <v>-121</v>
      </c>
      <c r="W274" s="17">
        <f>MAX(AX275:IK275)</f>
        <v>-88.65100112237876</v>
      </c>
      <c r="X274" s="17">
        <f>((T274-V274)^2+(U274-W274)^2)^0.5</f>
        <v>177.30200224475752</v>
      </c>
      <c r="Y274" s="17">
        <f>AW276</f>
        <v>-121</v>
      </c>
      <c r="Z274" s="17">
        <f>MAX(AX276:IK276)</f>
        <v>88.65100112237876</v>
      </c>
      <c r="AA274" s="17">
        <f>AW277</f>
        <v>-121</v>
      </c>
      <c r="AB274" s="17">
        <f>MAX(AX277:IK277)</f>
        <v>-88.65100112237876</v>
      </c>
      <c r="AC274" s="17">
        <f>((Y274-AA274)^2+(Z274-AB274)^2)^0.5</f>
        <v>177.30200224475752</v>
      </c>
      <c r="AD274" s="17">
        <f>((AC274+X274)/2)*$C$9</f>
        <v>2127.62402693709</v>
      </c>
      <c r="AE274" s="17">
        <f>((T274-Y274)^2+(U274-Z274)^2)^0.5</f>
        <v>0</v>
      </c>
      <c r="AF274" s="17">
        <f>(AE274/2)/($B$4/2)</f>
        <v>0</v>
      </c>
      <c r="AG274" s="17">
        <f>2*ASIN(AF274)</f>
        <v>0</v>
      </c>
      <c r="AH274" s="17">
        <f>(AG274/(2*PI()))*PI()*($B$4/2)^2</f>
        <v>0</v>
      </c>
      <c r="AI274" s="17">
        <f>(($B$4/2)^2-(AE274/2)^2)^0.5</f>
        <v>150</v>
      </c>
      <c r="AJ274" s="17">
        <f>(AE274*AI274)/2</f>
        <v>0</v>
      </c>
      <c r="AK274" s="17">
        <f>(AH274-AJ274)*2</f>
        <v>0</v>
      </c>
      <c r="AL274" s="17">
        <f>IF(S274=0,AD274+AK274,0)</f>
        <v>0</v>
      </c>
      <c r="AM274" s="17">
        <f>((T274-V274)^2+(U274-W274)^2)^0.5</f>
        <v>177.30200224475752</v>
      </c>
      <c r="AN274" s="17">
        <f>(AM274/2)/($B$4/2)</f>
        <v>0.5910066741491917</v>
      </c>
      <c r="AO274" s="17">
        <f>2*ASIN(AN274)</f>
        <v>1.264612428559013</v>
      </c>
      <c r="AP274" s="17">
        <f>(AO274/(2*PI()))*PI()*($B$4/2)^2</f>
        <v>14226.889821288896</v>
      </c>
      <c r="AQ274" s="17">
        <f>(($B$4/2)^2-(AM274/2)^2)^0.5</f>
        <v>121</v>
      </c>
      <c r="AR274" s="17">
        <f>(AM274*AQ274)/2</f>
        <v>10726.77113580783</v>
      </c>
      <c r="AS274" s="17">
        <f>IF(S274=1,AP274-AR274,0)</f>
        <v>0</v>
      </c>
      <c r="AT274" s="17">
        <f>AL274+AS274</f>
        <v>0</v>
      </c>
      <c r="AV274" s="5">
        <f>AV272-$C$7</f>
        <v>-837</v>
      </c>
      <c r="AW274">
        <f>IF(AV274&gt;$B$4/(-2),AV274,AW272)</f>
        <v>-121</v>
      </c>
      <c r="CE274">
        <f>(($B$4/2)^2-$AW274^2)^0.5</f>
        <v>88.65100112237876</v>
      </c>
    </row>
    <row r="275" spans="1:83" ht="12.75">
      <c r="A275" s="9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37"/>
      <c r="T275" s="37"/>
      <c r="U275" s="37"/>
      <c r="V275" s="37"/>
      <c r="AV275" s="5"/>
      <c r="AW275">
        <f>AW274</f>
        <v>-121</v>
      </c>
      <c r="CE275">
        <f>CE274*(-1)</f>
        <v>-88.65100112237876</v>
      </c>
    </row>
    <row r="276" spans="1:84" ht="12.75">
      <c r="A276" s="9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37"/>
      <c r="T276" s="37"/>
      <c r="U276" s="37"/>
      <c r="V276" s="37"/>
      <c r="AV276" s="5">
        <f>AV274-$C$9</f>
        <v>-849</v>
      </c>
      <c r="AW276">
        <f>IF(AV276&gt;$B$4/(-2),AV276,AW274)</f>
        <v>-121</v>
      </c>
      <c r="CF276">
        <f>(($B$4/2)^2-$AW276^2)^0.5</f>
        <v>88.65100112237876</v>
      </c>
    </row>
    <row r="277" spans="1:245" ht="12.75">
      <c r="A277" s="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37"/>
      <c r="T277" s="39"/>
      <c r="U277" s="39"/>
      <c r="V277" s="39"/>
      <c r="W277" s="22"/>
      <c r="X277" s="22"/>
      <c r="Y277" s="22"/>
      <c r="Z277" s="22"/>
      <c r="AA277" s="22"/>
      <c r="AB277" s="22"/>
      <c r="AC277" s="23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12"/>
      <c r="AV277" s="14"/>
      <c r="AW277" s="12">
        <f>AW276</f>
        <v>-121</v>
      </c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>
        <f>CF276*(-1)</f>
        <v>-88.65100112237876</v>
      </c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</row>
    <row r="278" spans="1:85" ht="12.75">
      <c r="A278" s="9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37">
        <f>IF(($B$4/2)&gt;ABS(AV280),0,IF(($B$4/2)&gt;ABS(AV278),1,2))</f>
        <v>2</v>
      </c>
      <c r="T278" s="37">
        <f>AW278</f>
        <v>-121</v>
      </c>
      <c r="U278" s="37">
        <f>MAX(AX278:IK278)</f>
        <v>88.65100112237876</v>
      </c>
      <c r="V278" s="37">
        <f>AW279</f>
        <v>-121</v>
      </c>
      <c r="W278" s="17">
        <f>MAX(AX279:IK279)</f>
        <v>-88.65100112237876</v>
      </c>
      <c r="X278" s="17">
        <f>((T278-V278)^2+(U278-W278)^2)^0.5</f>
        <v>177.30200224475752</v>
      </c>
      <c r="Y278" s="17">
        <f>AW280</f>
        <v>-121</v>
      </c>
      <c r="Z278" s="17">
        <f>MAX(AX280:IK280)</f>
        <v>88.65100112237876</v>
      </c>
      <c r="AA278" s="17">
        <f>AW281</f>
        <v>-121</v>
      </c>
      <c r="AB278" s="17">
        <f>MAX(AX281:IK281)</f>
        <v>-88.65100112237876</v>
      </c>
      <c r="AC278" s="17">
        <f>((Y278-AA278)^2+(Z278-AB278)^2)^0.5</f>
        <v>177.30200224475752</v>
      </c>
      <c r="AD278" s="17">
        <f>((AC278+X278)/2)*$C$9</f>
        <v>2127.62402693709</v>
      </c>
      <c r="AE278" s="17">
        <f>((T278-Y278)^2+(U278-Z278)^2)^0.5</f>
        <v>0</v>
      </c>
      <c r="AF278" s="17">
        <f>(AE278/2)/($B$4/2)</f>
        <v>0</v>
      </c>
      <c r="AG278" s="17">
        <f>2*ASIN(AF278)</f>
        <v>0</v>
      </c>
      <c r="AH278" s="17">
        <f>(AG278/(2*PI()))*PI()*($B$4/2)^2</f>
        <v>0</v>
      </c>
      <c r="AI278" s="17">
        <f>(($B$4/2)^2-(AE278/2)^2)^0.5</f>
        <v>150</v>
      </c>
      <c r="AJ278" s="17">
        <f>(AE278*AI278)/2</f>
        <v>0</v>
      </c>
      <c r="AK278" s="17">
        <f>(AH278-AJ278)*2</f>
        <v>0</v>
      </c>
      <c r="AL278" s="17">
        <f>IF(S278=0,AD278+AK278,0)</f>
        <v>0</v>
      </c>
      <c r="AM278" s="17">
        <f>((T278-V278)^2+(U278-W278)^2)^0.5</f>
        <v>177.30200224475752</v>
      </c>
      <c r="AN278" s="17">
        <f>(AM278/2)/($B$4/2)</f>
        <v>0.5910066741491917</v>
      </c>
      <c r="AO278" s="17">
        <f>2*ASIN(AN278)</f>
        <v>1.264612428559013</v>
      </c>
      <c r="AP278" s="17">
        <f>(AO278/(2*PI()))*PI()*($B$4/2)^2</f>
        <v>14226.889821288896</v>
      </c>
      <c r="AQ278" s="17">
        <f>(($B$4/2)^2-(AM278/2)^2)^0.5</f>
        <v>121</v>
      </c>
      <c r="AR278" s="17">
        <f>(AM278*AQ278)/2</f>
        <v>10726.77113580783</v>
      </c>
      <c r="AS278" s="17">
        <f>IF(S278=1,AP278-AR278,0)</f>
        <v>0</v>
      </c>
      <c r="AT278" s="17">
        <f>AL278+AS278</f>
        <v>0</v>
      </c>
      <c r="AV278" s="5">
        <f>AV276-$C$7</f>
        <v>-889</v>
      </c>
      <c r="AW278">
        <f>IF(AV278&gt;$B$4/(-2),AV278,AW276)</f>
        <v>-121</v>
      </c>
      <c r="CG278">
        <f>(($B$4/2)^2-$AW278^2)^0.5</f>
        <v>88.65100112237876</v>
      </c>
    </row>
    <row r="279" spans="1:85" ht="12.75">
      <c r="A279" s="9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37"/>
      <c r="T279" s="37"/>
      <c r="U279" s="37"/>
      <c r="V279" s="37"/>
      <c r="AV279" s="5"/>
      <c r="AW279">
        <f>AW278</f>
        <v>-121</v>
      </c>
      <c r="CG279">
        <f>CG278*(-1)</f>
        <v>-88.65100112237876</v>
      </c>
    </row>
    <row r="280" spans="1:86" ht="12.75">
      <c r="A280" s="9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37"/>
      <c r="T280" s="37"/>
      <c r="U280" s="37"/>
      <c r="V280" s="37"/>
      <c r="AV280" s="5">
        <f>AV278-$C$9</f>
        <v>-901</v>
      </c>
      <c r="AW280">
        <f>IF(AV280&gt;$B$4/(-2),AV280,AW278)</f>
        <v>-121</v>
      </c>
      <c r="CH280">
        <f>(($B$4/2)^2-$AW280^2)^0.5</f>
        <v>88.65100112237876</v>
      </c>
    </row>
    <row r="281" spans="1:245" ht="12.75">
      <c r="A281" s="9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37"/>
      <c r="T281" s="39"/>
      <c r="U281" s="39"/>
      <c r="V281" s="39"/>
      <c r="W281" s="22"/>
      <c r="X281" s="22"/>
      <c r="Y281" s="22"/>
      <c r="Z281" s="22"/>
      <c r="AA281" s="22"/>
      <c r="AB281" s="22"/>
      <c r="AC281" s="23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12"/>
      <c r="AV281" s="14"/>
      <c r="AW281" s="12">
        <f>AW280</f>
        <v>-121</v>
      </c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>
        <f>CH280*(-1)</f>
        <v>-88.65100112237876</v>
      </c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</row>
    <row r="282" spans="1:87" ht="12.75">
      <c r="A282" s="9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37">
        <f>IF(($B$4/2)&gt;ABS(AV284),0,IF(($B$4/2)&gt;ABS(AV282),1,2))</f>
        <v>2</v>
      </c>
      <c r="T282" s="37">
        <f>AW282</f>
        <v>-121</v>
      </c>
      <c r="U282" s="37">
        <f>MAX(AX282:IK282)</f>
        <v>88.65100112237876</v>
      </c>
      <c r="V282" s="37">
        <f>AW283</f>
        <v>-121</v>
      </c>
      <c r="W282" s="17">
        <f>MAX(AX283:IK283)</f>
        <v>-88.65100112237876</v>
      </c>
      <c r="X282" s="17">
        <f>((T282-V282)^2+(U282-W282)^2)^0.5</f>
        <v>177.30200224475752</v>
      </c>
      <c r="Y282" s="17">
        <f>AW284</f>
        <v>-121</v>
      </c>
      <c r="Z282" s="17">
        <f>MAX(AX284:IK284)</f>
        <v>88.65100112237876</v>
      </c>
      <c r="AA282" s="17">
        <f>AW285</f>
        <v>-121</v>
      </c>
      <c r="AB282" s="17">
        <f>MAX(AX285:IK285)</f>
        <v>-88.65100112237876</v>
      </c>
      <c r="AC282" s="17">
        <f>((Y282-AA282)^2+(Z282-AB282)^2)^0.5</f>
        <v>177.30200224475752</v>
      </c>
      <c r="AD282" s="17">
        <f>((AC282+X282)/2)*$C$9</f>
        <v>2127.62402693709</v>
      </c>
      <c r="AE282" s="17">
        <f>((T282-Y282)^2+(U282-Z282)^2)^0.5</f>
        <v>0</v>
      </c>
      <c r="AF282" s="17">
        <f>(AE282/2)/($B$4/2)</f>
        <v>0</v>
      </c>
      <c r="AG282" s="17">
        <f>2*ASIN(AF282)</f>
        <v>0</v>
      </c>
      <c r="AH282" s="17">
        <f>(AG282/(2*PI()))*PI()*($B$4/2)^2</f>
        <v>0</v>
      </c>
      <c r="AI282" s="17">
        <f>(($B$4/2)^2-(AE282/2)^2)^0.5</f>
        <v>150</v>
      </c>
      <c r="AJ282" s="17">
        <f>(AE282*AI282)/2</f>
        <v>0</v>
      </c>
      <c r="AK282" s="17">
        <f>(AH282-AJ282)*2</f>
        <v>0</v>
      </c>
      <c r="AL282" s="17">
        <f>IF(S282=0,AD282+AK282,0)</f>
        <v>0</v>
      </c>
      <c r="AM282" s="17">
        <f>((T282-V282)^2+(U282-W282)^2)^0.5</f>
        <v>177.30200224475752</v>
      </c>
      <c r="AN282" s="17">
        <f>(AM282/2)/($B$4/2)</f>
        <v>0.5910066741491917</v>
      </c>
      <c r="AO282" s="17">
        <f>2*ASIN(AN282)</f>
        <v>1.264612428559013</v>
      </c>
      <c r="AP282" s="17">
        <f>(AO282/(2*PI()))*PI()*($B$4/2)^2</f>
        <v>14226.889821288896</v>
      </c>
      <c r="AQ282" s="17">
        <f>(($B$4/2)^2-(AM282/2)^2)^0.5</f>
        <v>121</v>
      </c>
      <c r="AR282" s="17">
        <f>(AM282*AQ282)/2</f>
        <v>10726.77113580783</v>
      </c>
      <c r="AS282" s="17">
        <f>IF(S282=1,AP282-AR282,0)</f>
        <v>0</v>
      </c>
      <c r="AT282" s="17">
        <f>AL282+AS282</f>
        <v>0</v>
      </c>
      <c r="AV282" s="5">
        <f>AV280-$C$7</f>
        <v>-941</v>
      </c>
      <c r="AW282">
        <f>IF(AV282&gt;$B$4/(-2),AV282,AW280)</f>
        <v>-121</v>
      </c>
      <c r="CI282">
        <f>(($B$4/2)^2-$AW282^2)^0.5</f>
        <v>88.65100112237876</v>
      </c>
    </row>
    <row r="283" spans="1:87" ht="12.75">
      <c r="A283" s="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37"/>
      <c r="T283" s="37"/>
      <c r="U283" s="37"/>
      <c r="V283" s="37"/>
      <c r="AV283" s="5"/>
      <c r="AW283">
        <f>AW282</f>
        <v>-121</v>
      </c>
      <c r="CI283">
        <f>CI282*(-1)</f>
        <v>-88.65100112237876</v>
      </c>
    </row>
    <row r="284" spans="1:88" ht="12.75">
      <c r="A284" s="9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37"/>
      <c r="T284" s="37"/>
      <c r="U284" s="37"/>
      <c r="V284" s="37"/>
      <c r="AV284" s="5">
        <f>AV282-$C$9</f>
        <v>-953</v>
      </c>
      <c r="AW284">
        <f>IF(AV284&gt;$B$4/(-2),AV284,AW282)</f>
        <v>-121</v>
      </c>
      <c r="CJ284">
        <f>(($B$4/2)^2-$AW284^2)^0.5</f>
        <v>88.65100112237876</v>
      </c>
    </row>
    <row r="285" spans="1:245" ht="12.75">
      <c r="A285" s="9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37"/>
      <c r="T285" s="39"/>
      <c r="U285" s="39"/>
      <c r="V285" s="39"/>
      <c r="W285" s="22"/>
      <c r="X285" s="22"/>
      <c r="Y285" s="22"/>
      <c r="Z285" s="22"/>
      <c r="AA285" s="22"/>
      <c r="AB285" s="22"/>
      <c r="AC285" s="23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12"/>
      <c r="AV285" s="14"/>
      <c r="AW285" s="12">
        <f>AW284</f>
        <v>-121</v>
      </c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>
        <f>CJ284*(-1)</f>
        <v>-88.65100112237876</v>
      </c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</row>
    <row r="286" spans="1:89" ht="12.75">
      <c r="A286" s="9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37">
        <f>IF(($B$4/2)&gt;ABS(AV288),0,IF(($B$4/2)&gt;ABS(AV286),1,2))</f>
        <v>2</v>
      </c>
      <c r="T286" s="37">
        <f>AW286</f>
        <v>-121</v>
      </c>
      <c r="U286" s="37">
        <f>MAX(AX286:IK286)</f>
        <v>88.65100112237876</v>
      </c>
      <c r="V286" s="37">
        <f>AW287</f>
        <v>-121</v>
      </c>
      <c r="W286" s="17">
        <f>MAX(AX287:IK287)</f>
        <v>-88.65100112237876</v>
      </c>
      <c r="X286" s="17">
        <f>((T286-V286)^2+(U286-W286)^2)^0.5</f>
        <v>177.30200224475752</v>
      </c>
      <c r="Y286" s="17">
        <f>AW288</f>
        <v>-121</v>
      </c>
      <c r="Z286" s="17">
        <f>MAX(AX288:IK288)</f>
        <v>88.65100112237876</v>
      </c>
      <c r="AA286" s="17">
        <f>AW289</f>
        <v>-121</v>
      </c>
      <c r="AB286" s="17">
        <f>MAX(AX289:IK289)</f>
        <v>-88.65100112237876</v>
      </c>
      <c r="AC286" s="17">
        <f>((Y286-AA286)^2+(Z286-AB286)^2)^0.5</f>
        <v>177.30200224475752</v>
      </c>
      <c r="AD286" s="17">
        <f>((AC286+X286)/2)*$C$9</f>
        <v>2127.62402693709</v>
      </c>
      <c r="AE286" s="17">
        <f>((T286-Y286)^2+(U286-Z286)^2)^0.5</f>
        <v>0</v>
      </c>
      <c r="AF286" s="17">
        <f>(AE286/2)/($B$4/2)</f>
        <v>0</v>
      </c>
      <c r="AG286" s="17">
        <f>2*ASIN(AF286)</f>
        <v>0</v>
      </c>
      <c r="AH286" s="17">
        <f>(AG286/(2*PI()))*PI()*($B$4/2)^2</f>
        <v>0</v>
      </c>
      <c r="AI286" s="17">
        <f>(($B$4/2)^2-(AE286/2)^2)^0.5</f>
        <v>150</v>
      </c>
      <c r="AJ286" s="17">
        <f>(AE286*AI286)/2</f>
        <v>0</v>
      </c>
      <c r="AK286" s="17">
        <f>(AH286-AJ286)*2</f>
        <v>0</v>
      </c>
      <c r="AL286" s="17">
        <f>IF(S286=0,AD286+AK286,0)</f>
        <v>0</v>
      </c>
      <c r="AM286" s="17">
        <f>((T286-V286)^2+(U286-W286)^2)^0.5</f>
        <v>177.30200224475752</v>
      </c>
      <c r="AN286" s="17">
        <f>(AM286/2)/($B$4/2)</f>
        <v>0.5910066741491917</v>
      </c>
      <c r="AO286" s="17">
        <f>2*ASIN(AN286)</f>
        <v>1.264612428559013</v>
      </c>
      <c r="AP286" s="17">
        <f>(AO286/(2*PI()))*PI()*($B$4/2)^2</f>
        <v>14226.889821288896</v>
      </c>
      <c r="AQ286" s="17">
        <f>(($B$4/2)^2-(AM286/2)^2)^0.5</f>
        <v>121</v>
      </c>
      <c r="AR286" s="17">
        <f>(AM286*AQ286)/2</f>
        <v>10726.77113580783</v>
      </c>
      <c r="AS286" s="17">
        <f>IF(S286=1,AP286-AR286,0)</f>
        <v>0</v>
      </c>
      <c r="AT286" s="17">
        <f>AL286+AS286</f>
        <v>0</v>
      </c>
      <c r="AV286" s="5">
        <f>AV284-$C$7</f>
        <v>-993</v>
      </c>
      <c r="AW286">
        <f>IF(AV286&gt;$B$4/(-2),AV286,AW284)</f>
        <v>-121</v>
      </c>
      <c r="CK286">
        <f>(($B$4/2)^2-$AW286^2)^0.5</f>
        <v>88.65100112237876</v>
      </c>
    </row>
    <row r="287" spans="1:89" ht="12.75">
      <c r="A287" s="9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37"/>
      <c r="T287" s="37"/>
      <c r="U287" s="37"/>
      <c r="V287" s="37"/>
      <c r="AV287" s="5"/>
      <c r="AW287">
        <f>AW286</f>
        <v>-121</v>
      </c>
      <c r="CK287">
        <f>CK286*(-1)</f>
        <v>-88.65100112237876</v>
      </c>
    </row>
    <row r="288" spans="1:90" ht="12.75">
      <c r="A288" s="9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37"/>
      <c r="T288" s="37"/>
      <c r="U288" s="37"/>
      <c r="V288" s="37"/>
      <c r="AV288" s="5">
        <f>AV286-$C$9</f>
        <v>-1005</v>
      </c>
      <c r="AW288">
        <f>IF(AV288&gt;$B$4/(-2),AV288,AW286)</f>
        <v>-121</v>
      </c>
      <c r="CL288">
        <f>(($B$4/2)^2-$AW288^2)^0.5</f>
        <v>88.65100112237876</v>
      </c>
    </row>
    <row r="289" spans="1:245" ht="12.75">
      <c r="A289" s="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37"/>
      <c r="T289" s="39"/>
      <c r="U289" s="39"/>
      <c r="V289" s="39"/>
      <c r="W289" s="22"/>
      <c r="X289" s="22"/>
      <c r="Y289" s="22"/>
      <c r="Z289" s="22"/>
      <c r="AA289" s="22"/>
      <c r="AB289" s="22"/>
      <c r="AC289" s="23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12"/>
      <c r="AV289" s="14"/>
      <c r="AW289" s="12">
        <f>AW288</f>
        <v>-121</v>
      </c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>
        <f>CL288*(-1)</f>
        <v>-88.65100112237876</v>
      </c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</row>
    <row r="290" spans="1:91" ht="12.75">
      <c r="A290" s="9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37">
        <f>IF(($B$4/2)&gt;ABS(AV292),0,IF(($B$4/2)&gt;ABS(AV290),1,2))</f>
        <v>2</v>
      </c>
      <c r="T290" s="37">
        <f>AW290</f>
        <v>-121</v>
      </c>
      <c r="U290" s="37">
        <f>MAX(AX290:IK290)</f>
        <v>88.65100112237876</v>
      </c>
      <c r="V290" s="37">
        <f>AW291</f>
        <v>-121</v>
      </c>
      <c r="W290" s="17">
        <f>MAX(AX291:IK291)</f>
        <v>-88.65100112237876</v>
      </c>
      <c r="X290" s="17">
        <f>((T290-V290)^2+(U290-W290)^2)^0.5</f>
        <v>177.30200224475752</v>
      </c>
      <c r="Y290" s="17">
        <f>AW292</f>
        <v>-121</v>
      </c>
      <c r="Z290" s="17">
        <f>MAX(AX292:IK292)</f>
        <v>88.65100112237876</v>
      </c>
      <c r="AA290" s="17">
        <f>AW293</f>
        <v>-121</v>
      </c>
      <c r="AB290" s="17">
        <f>MAX(AX293:IK293)</f>
        <v>-88.65100112237876</v>
      </c>
      <c r="AC290" s="17">
        <f>((Y290-AA290)^2+(Z290-AB290)^2)^0.5</f>
        <v>177.30200224475752</v>
      </c>
      <c r="AD290" s="17">
        <f>((AC290+X290)/2)*$C$9</f>
        <v>2127.62402693709</v>
      </c>
      <c r="AE290" s="17">
        <f>((T290-Y290)^2+(U290-Z290)^2)^0.5</f>
        <v>0</v>
      </c>
      <c r="AF290" s="17">
        <f>(AE290/2)/($B$4/2)</f>
        <v>0</v>
      </c>
      <c r="AG290" s="17">
        <f>2*ASIN(AF290)</f>
        <v>0</v>
      </c>
      <c r="AH290" s="17">
        <f>(AG290/(2*PI()))*PI()*($B$4/2)^2</f>
        <v>0</v>
      </c>
      <c r="AI290" s="17">
        <f>(($B$4/2)^2-(AE290/2)^2)^0.5</f>
        <v>150</v>
      </c>
      <c r="AJ290" s="17">
        <f>(AE290*AI290)/2</f>
        <v>0</v>
      </c>
      <c r="AK290" s="17">
        <f>(AH290-AJ290)*2</f>
        <v>0</v>
      </c>
      <c r="AL290" s="17">
        <f>IF(S290=0,AD290+AK290,0)</f>
        <v>0</v>
      </c>
      <c r="AM290" s="17">
        <f>((T290-V290)^2+(U290-W290)^2)^0.5</f>
        <v>177.30200224475752</v>
      </c>
      <c r="AN290" s="17">
        <f>(AM290/2)/($B$4/2)</f>
        <v>0.5910066741491917</v>
      </c>
      <c r="AO290" s="17">
        <f>2*ASIN(AN290)</f>
        <v>1.264612428559013</v>
      </c>
      <c r="AP290" s="17">
        <f>(AO290/(2*PI()))*PI()*($B$4/2)^2</f>
        <v>14226.889821288896</v>
      </c>
      <c r="AQ290" s="17">
        <f>(($B$4/2)^2-(AM290/2)^2)^0.5</f>
        <v>121</v>
      </c>
      <c r="AR290" s="17">
        <f>(AM290*AQ290)/2</f>
        <v>10726.77113580783</v>
      </c>
      <c r="AS290" s="17">
        <f>IF(S290=1,AP290-AR290,0)</f>
        <v>0</v>
      </c>
      <c r="AT290" s="17">
        <f>AL290+AS290</f>
        <v>0</v>
      </c>
      <c r="AV290" s="5">
        <f>AV288-$C$7</f>
        <v>-1045</v>
      </c>
      <c r="AW290">
        <f>IF(AV290&gt;$B$4/(-2),AV290,AW288)</f>
        <v>-121</v>
      </c>
      <c r="CM290">
        <f>(($B$4/2)^2-$AW290^2)^0.5</f>
        <v>88.65100112237876</v>
      </c>
    </row>
    <row r="291" spans="1:91" ht="12.75">
      <c r="A291" s="9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37"/>
      <c r="T291" s="37"/>
      <c r="U291" s="37"/>
      <c r="V291" s="37"/>
      <c r="AV291" s="5"/>
      <c r="AW291">
        <f>AW290</f>
        <v>-121</v>
      </c>
      <c r="CM291">
        <f>CM290*(-1)</f>
        <v>-88.65100112237876</v>
      </c>
    </row>
    <row r="292" spans="1:92" ht="12.75">
      <c r="A292" s="9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37"/>
      <c r="T292" s="37"/>
      <c r="U292" s="37"/>
      <c r="V292" s="37"/>
      <c r="AV292" s="5">
        <f>AV290-$C$9</f>
        <v>-1057</v>
      </c>
      <c r="AW292">
        <f>IF(AV292&gt;$B$4/(-2),AV292,AW290)</f>
        <v>-121</v>
      </c>
      <c r="CN292">
        <f>(($B$4/2)^2-$AW292^2)^0.5</f>
        <v>88.65100112237876</v>
      </c>
    </row>
    <row r="293" spans="1:245" ht="12.75">
      <c r="A293" s="9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37"/>
      <c r="T293" s="39"/>
      <c r="U293" s="39"/>
      <c r="V293" s="39"/>
      <c r="W293" s="22"/>
      <c r="X293" s="22"/>
      <c r="Y293" s="22"/>
      <c r="Z293" s="22"/>
      <c r="AA293" s="22"/>
      <c r="AB293" s="22"/>
      <c r="AC293" s="23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12"/>
      <c r="AV293" s="14"/>
      <c r="AW293" s="12">
        <f>AW292</f>
        <v>-121</v>
      </c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>
        <f>CN292*(-1)</f>
        <v>-88.65100112237876</v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</row>
    <row r="294" spans="1:93" ht="12.75">
      <c r="A294" s="9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37">
        <f>IF(($B$4/2)&gt;ABS(AV296),0,IF(($B$4/2)&gt;ABS(AV294),1,2))</f>
        <v>2</v>
      </c>
      <c r="T294" s="37">
        <f>AW294</f>
        <v>-121</v>
      </c>
      <c r="U294" s="37">
        <f>MAX(AX294:IK294)</f>
        <v>88.65100112237876</v>
      </c>
      <c r="V294" s="37">
        <f>AW295</f>
        <v>-121</v>
      </c>
      <c r="W294" s="17">
        <f>MAX(AX295:IK295)</f>
        <v>-88.65100112237876</v>
      </c>
      <c r="X294" s="17">
        <f>((T294-V294)^2+(U294-W294)^2)^0.5</f>
        <v>177.30200224475752</v>
      </c>
      <c r="Y294" s="17">
        <f>AW296</f>
        <v>-121</v>
      </c>
      <c r="Z294" s="17">
        <f>MAX(AX296:IK296)</f>
        <v>88.65100112237876</v>
      </c>
      <c r="AA294" s="17">
        <f>AW297</f>
        <v>-121</v>
      </c>
      <c r="AB294" s="17">
        <f>MAX(AX297:IK297)</f>
        <v>-88.65100112237876</v>
      </c>
      <c r="AC294" s="17">
        <f>((Y294-AA294)^2+(Z294-AB294)^2)^0.5</f>
        <v>177.30200224475752</v>
      </c>
      <c r="AD294" s="17">
        <f>((AC294+X294)/2)*$C$9</f>
        <v>2127.62402693709</v>
      </c>
      <c r="AE294" s="17">
        <f>((T294-Y294)^2+(U294-Z294)^2)^0.5</f>
        <v>0</v>
      </c>
      <c r="AF294" s="17">
        <f>(AE294/2)/($B$4/2)</f>
        <v>0</v>
      </c>
      <c r="AG294" s="17">
        <f>2*ASIN(AF294)</f>
        <v>0</v>
      </c>
      <c r="AH294" s="17">
        <f>(AG294/(2*PI()))*PI()*($B$4/2)^2</f>
        <v>0</v>
      </c>
      <c r="AI294" s="17">
        <f>(($B$4/2)^2-(AE294/2)^2)^0.5</f>
        <v>150</v>
      </c>
      <c r="AJ294" s="17">
        <f>(AE294*AI294)/2</f>
        <v>0</v>
      </c>
      <c r="AK294" s="17">
        <f>(AH294-AJ294)*2</f>
        <v>0</v>
      </c>
      <c r="AL294" s="17">
        <f>IF(S294=0,AD294+AK294,0)</f>
        <v>0</v>
      </c>
      <c r="AM294" s="17">
        <f>((T294-V294)^2+(U294-W294)^2)^0.5</f>
        <v>177.30200224475752</v>
      </c>
      <c r="AN294" s="17">
        <f>(AM294/2)/($B$4/2)</f>
        <v>0.5910066741491917</v>
      </c>
      <c r="AO294" s="17">
        <f>2*ASIN(AN294)</f>
        <v>1.264612428559013</v>
      </c>
      <c r="AP294" s="17">
        <f>(AO294/(2*PI()))*PI()*($B$4/2)^2</f>
        <v>14226.889821288896</v>
      </c>
      <c r="AQ294" s="17">
        <f>(($B$4/2)^2-(AM294/2)^2)^0.5</f>
        <v>121</v>
      </c>
      <c r="AR294" s="17">
        <f>(AM294*AQ294)/2</f>
        <v>10726.77113580783</v>
      </c>
      <c r="AS294" s="17">
        <f>IF(S294=1,AP294-AR294,0)</f>
        <v>0</v>
      </c>
      <c r="AT294" s="17">
        <f>AL294+AS294</f>
        <v>0</v>
      </c>
      <c r="AV294" s="5">
        <f>AV292-$C$7</f>
        <v>-1097</v>
      </c>
      <c r="AW294">
        <f>IF(AV294&gt;$B$4/(-2),AV294,AW292)</f>
        <v>-121</v>
      </c>
      <c r="CO294">
        <f>(($B$4/2)^2-$AW294^2)^0.5</f>
        <v>88.65100112237876</v>
      </c>
    </row>
    <row r="295" spans="1:93" ht="12.75">
      <c r="A295" s="9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37"/>
      <c r="T295" s="37"/>
      <c r="U295" s="37"/>
      <c r="V295" s="37"/>
      <c r="AV295" s="5"/>
      <c r="AW295">
        <f>AW294</f>
        <v>-121</v>
      </c>
      <c r="CO295">
        <f>CO294*(-1)</f>
        <v>-88.65100112237876</v>
      </c>
    </row>
    <row r="296" spans="1:94" ht="12.75">
      <c r="A296" s="9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37"/>
      <c r="T296" s="37"/>
      <c r="U296" s="37"/>
      <c r="V296" s="37"/>
      <c r="AV296" s="5">
        <f>AV294-$C$9</f>
        <v>-1109</v>
      </c>
      <c r="AW296">
        <f>IF(AV296&gt;$B$4/(-2),AV296,AW294)</f>
        <v>-121</v>
      </c>
      <c r="CP296">
        <f>(($B$4/2)^2-$AW296^2)^0.5</f>
        <v>88.65100112237876</v>
      </c>
    </row>
    <row r="297" spans="1:245" ht="12.75">
      <c r="A297" s="9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37"/>
      <c r="T297" s="39"/>
      <c r="U297" s="39"/>
      <c r="V297" s="39"/>
      <c r="W297" s="22"/>
      <c r="X297" s="22"/>
      <c r="Y297" s="22"/>
      <c r="Z297" s="22"/>
      <c r="AA297" s="22"/>
      <c r="AB297" s="22"/>
      <c r="AC297" s="23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12"/>
      <c r="AV297" s="14"/>
      <c r="AW297" s="12">
        <f>AW296</f>
        <v>-121</v>
      </c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>
        <f>CP296*(-1)</f>
        <v>-88.65100112237876</v>
      </c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</row>
    <row r="298" spans="1:95" ht="12.75">
      <c r="A298" s="9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37">
        <f>IF(($B$4/2)&gt;ABS(AV300),0,IF(($B$4/2)&gt;ABS(AV298),1,2))</f>
        <v>2</v>
      </c>
      <c r="T298" s="37">
        <f>AW298</f>
        <v>-121</v>
      </c>
      <c r="U298" s="37">
        <f>MAX(AX298:IK298)</f>
        <v>88.65100112237876</v>
      </c>
      <c r="V298" s="37">
        <f>AW299</f>
        <v>-121</v>
      </c>
      <c r="W298" s="17">
        <f>MAX(AX299:IK299)</f>
        <v>-88.65100112237876</v>
      </c>
      <c r="X298" s="17">
        <f>((T298-V298)^2+(U298-W298)^2)^0.5</f>
        <v>177.30200224475752</v>
      </c>
      <c r="Y298" s="17">
        <f>AW300</f>
        <v>-121</v>
      </c>
      <c r="Z298" s="17">
        <f>MAX(AX300:IK300)</f>
        <v>88.65100112237876</v>
      </c>
      <c r="AA298" s="17">
        <f>AW301</f>
        <v>-121</v>
      </c>
      <c r="AB298" s="17">
        <f>MAX(AX301:IK301)</f>
        <v>-88.65100112237876</v>
      </c>
      <c r="AC298" s="17">
        <f>((Y298-AA298)^2+(Z298-AB298)^2)^0.5</f>
        <v>177.30200224475752</v>
      </c>
      <c r="AD298" s="17">
        <f>((AC298+X298)/2)*$C$9</f>
        <v>2127.62402693709</v>
      </c>
      <c r="AE298" s="17">
        <f>((T298-Y298)^2+(U298-Z298)^2)^0.5</f>
        <v>0</v>
      </c>
      <c r="AF298" s="17">
        <f>(AE298/2)/($B$4/2)</f>
        <v>0</v>
      </c>
      <c r="AG298" s="17">
        <f>2*ASIN(AF298)</f>
        <v>0</v>
      </c>
      <c r="AH298" s="17">
        <f>(AG298/(2*PI()))*PI()*($B$4/2)^2</f>
        <v>0</v>
      </c>
      <c r="AI298" s="17">
        <f>(($B$4/2)^2-(AE298/2)^2)^0.5</f>
        <v>150</v>
      </c>
      <c r="AJ298" s="17">
        <f>(AE298*AI298)/2</f>
        <v>0</v>
      </c>
      <c r="AK298" s="17">
        <f>(AH298-AJ298)*2</f>
        <v>0</v>
      </c>
      <c r="AL298" s="17">
        <f>IF(S298=0,AD298+AK298,0)</f>
        <v>0</v>
      </c>
      <c r="AM298" s="17">
        <f>((T298-V298)^2+(U298-W298)^2)^0.5</f>
        <v>177.30200224475752</v>
      </c>
      <c r="AN298" s="17">
        <f>(AM298/2)/($B$4/2)</f>
        <v>0.5910066741491917</v>
      </c>
      <c r="AO298" s="17">
        <f>2*ASIN(AN298)</f>
        <v>1.264612428559013</v>
      </c>
      <c r="AP298" s="17">
        <f>(AO298/(2*PI()))*PI()*($B$4/2)^2</f>
        <v>14226.889821288896</v>
      </c>
      <c r="AQ298" s="17">
        <f>(($B$4/2)^2-(AM298/2)^2)^0.5</f>
        <v>121</v>
      </c>
      <c r="AR298" s="17">
        <f>(AM298*AQ298)/2</f>
        <v>10726.77113580783</v>
      </c>
      <c r="AS298" s="17">
        <f>IF(S298=1,AP298-AR298,0)</f>
        <v>0</v>
      </c>
      <c r="AT298" s="17">
        <f>AL298+AS298</f>
        <v>0</v>
      </c>
      <c r="AV298" s="5">
        <f>AV296-$C$7</f>
        <v>-1149</v>
      </c>
      <c r="AW298">
        <f>IF(AV298&gt;$B$4/(-2),AV298,AW296)</f>
        <v>-121</v>
      </c>
      <c r="CQ298">
        <f>(($B$4/2)^2-$AW298^2)^0.5</f>
        <v>88.65100112237876</v>
      </c>
    </row>
    <row r="299" spans="1:95" ht="12.7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37"/>
      <c r="T299" s="37"/>
      <c r="U299" s="37"/>
      <c r="V299" s="37"/>
      <c r="AV299" s="5"/>
      <c r="AW299">
        <f>AW298</f>
        <v>-121</v>
      </c>
      <c r="CQ299">
        <f>CQ298*(-1)</f>
        <v>-88.65100112237876</v>
      </c>
    </row>
    <row r="300" spans="1:96" ht="12.75">
      <c r="A300" s="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37"/>
      <c r="T300" s="37"/>
      <c r="U300" s="37"/>
      <c r="V300" s="37"/>
      <c r="AV300" s="5">
        <f>AV298-$C$9</f>
        <v>-1161</v>
      </c>
      <c r="AW300">
        <f>IF(AV300&gt;$B$4/(-2),AV300,AW298)</f>
        <v>-121</v>
      </c>
      <c r="CR300">
        <f>(($B$4/2)^2-$AW300^2)^0.5</f>
        <v>88.65100112237876</v>
      </c>
    </row>
    <row r="301" spans="1:245" ht="12.75">
      <c r="A301" s="9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37"/>
      <c r="T301" s="39"/>
      <c r="U301" s="39"/>
      <c r="V301" s="39"/>
      <c r="W301" s="22"/>
      <c r="X301" s="22"/>
      <c r="Y301" s="22"/>
      <c r="Z301" s="22"/>
      <c r="AA301" s="22"/>
      <c r="AB301" s="22"/>
      <c r="AC301" s="23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12"/>
      <c r="AV301" s="14"/>
      <c r="AW301" s="12">
        <f>AW300</f>
        <v>-121</v>
      </c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>
        <f>CR300*(-1)</f>
        <v>-88.65100112237876</v>
      </c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</row>
    <row r="302" spans="1:97" ht="12.7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37">
        <f>IF(($B$4/2)&gt;ABS(AV304),0,IF(($B$4/2)&gt;ABS(AV302),1,2))</f>
        <v>2</v>
      </c>
      <c r="T302" s="37">
        <f>AW302</f>
        <v>-121</v>
      </c>
      <c r="U302" s="37">
        <f>MAX(AX302:IK302)</f>
        <v>88.65100112237876</v>
      </c>
      <c r="V302" s="37">
        <f>AW303</f>
        <v>-121</v>
      </c>
      <c r="W302" s="17">
        <f>MAX(AX303:IK303)</f>
        <v>-88.65100112237876</v>
      </c>
      <c r="X302" s="17">
        <f>((T302-V302)^2+(U302-W302)^2)^0.5</f>
        <v>177.30200224475752</v>
      </c>
      <c r="Y302" s="17">
        <f>AW304</f>
        <v>-121</v>
      </c>
      <c r="Z302" s="17">
        <f>MAX(AX304:IK304)</f>
        <v>88.65100112237876</v>
      </c>
      <c r="AA302" s="17">
        <f>AW305</f>
        <v>-121</v>
      </c>
      <c r="AB302" s="17">
        <f>MAX(AX305:IK305)</f>
        <v>-88.65100112237876</v>
      </c>
      <c r="AC302" s="17">
        <f>((Y302-AA302)^2+(Z302-AB302)^2)^0.5</f>
        <v>177.30200224475752</v>
      </c>
      <c r="AD302" s="17">
        <f>((AC302+X302)/2)*$C$9</f>
        <v>2127.62402693709</v>
      </c>
      <c r="AE302" s="17">
        <f>((T302-Y302)^2+(U302-Z302)^2)^0.5</f>
        <v>0</v>
      </c>
      <c r="AF302" s="17">
        <f>(AE302/2)/($B$4/2)</f>
        <v>0</v>
      </c>
      <c r="AG302" s="17">
        <f>2*ASIN(AF302)</f>
        <v>0</v>
      </c>
      <c r="AH302" s="17">
        <f>(AG302/(2*PI()))*PI()*($B$4/2)^2</f>
        <v>0</v>
      </c>
      <c r="AI302" s="17">
        <f>(($B$4/2)^2-(AE302/2)^2)^0.5</f>
        <v>150</v>
      </c>
      <c r="AJ302" s="17">
        <f>(AE302*AI302)/2</f>
        <v>0</v>
      </c>
      <c r="AK302" s="17">
        <f>(AH302-AJ302)*2</f>
        <v>0</v>
      </c>
      <c r="AL302" s="17">
        <f>IF(S302=0,AD302+AK302,0)</f>
        <v>0</v>
      </c>
      <c r="AM302" s="17">
        <f>((T302-V302)^2+(U302-W302)^2)^0.5</f>
        <v>177.30200224475752</v>
      </c>
      <c r="AN302" s="17">
        <f>(AM302/2)/($B$4/2)</f>
        <v>0.5910066741491917</v>
      </c>
      <c r="AO302" s="17">
        <f>2*ASIN(AN302)</f>
        <v>1.264612428559013</v>
      </c>
      <c r="AP302" s="17">
        <f>(AO302/(2*PI()))*PI()*($B$4/2)^2</f>
        <v>14226.889821288896</v>
      </c>
      <c r="AQ302" s="17">
        <f>(($B$4/2)^2-(AM302/2)^2)^0.5</f>
        <v>121</v>
      </c>
      <c r="AR302" s="17">
        <f>(AM302*AQ302)/2</f>
        <v>10726.77113580783</v>
      </c>
      <c r="AS302" s="17">
        <f>IF(S302=1,AP302-AR302,0)</f>
        <v>0</v>
      </c>
      <c r="AT302" s="17">
        <f>AL302+AS302</f>
        <v>0</v>
      </c>
      <c r="AV302" s="5">
        <f>AV300-$C$7</f>
        <v>-1201</v>
      </c>
      <c r="AW302">
        <f>IF(AV302&gt;$B$4/(-2),AV302,AW300)</f>
        <v>-121</v>
      </c>
      <c r="CS302">
        <f>(($B$4/2)^2-$AW302^2)^0.5</f>
        <v>88.65100112237876</v>
      </c>
    </row>
    <row r="303" spans="1:97" ht="12.75">
      <c r="A303" s="9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37"/>
      <c r="T303" s="37"/>
      <c r="U303" s="37"/>
      <c r="V303" s="37"/>
      <c r="AV303" s="5"/>
      <c r="AW303">
        <f>AW302</f>
        <v>-121</v>
      </c>
      <c r="CS303">
        <f>CS302*(-1)</f>
        <v>-88.65100112237876</v>
      </c>
    </row>
    <row r="304" spans="1:98" ht="12.75">
      <c r="A304" s="9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37"/>
      <c r="T304" s="37"/>
      <c r="U304" s="37"/>
      <c r="V304" s="37"/>
      <c r="AV304" s="5">
        <f>AV302-$C$9</f>
        <v>-1213</v>
      </c>
      <c r="AW304">
        <f>IF(AV304&gt;$B$4/(-2),AV304,AW302)</f>
        <v>-121</v>
      </c>
      <c r="CT304">
        <f>(($B$4/2)^2-$AW304^2)^0.5</f>
        <v>88.65100112237876</v>
      </c>
    </row>
    <row r="305" spans="1:245" ht="12.75">
      <c r="A305" s="9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37"/>
      <c r="T305" s="39"/>
      <c r="U305" s="39"/>
      <c r="V305" s="39"/>
      <c r="W305" s="22"/>
      <c r="X305" s="22"/>
      <c r="Y305" s="22"/>
      <c r="Z305" s="22"/>
      <c r="AA305" s="22"/>
      <c r="AB305" s="22"/>
      <c r="AC305" s="23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12"/>
      <c r="AV305" s="14"/>
      <c r="AW305" s="12">
        <f>AW304</f>
        <v>-121</v>
      </c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>
        <f>CT304*(-1)</f>
        <v>-88.65100112237876</v>
      </c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</row>
    <row r="306" spans="1:99" ht="12.75">
      <c r="A306" s="9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37"/>
      <c r="T306" s="37"/>
      <c r="U306" s="37"/>
      <c r="V306" s="37"/>
      <c r="AV306" s="5">
        <f>AV304-$C$7</f>
        <v>-1253</v>
      </c>
      <c r="AW306">
        <f>IF(AV306&gt;$B$4/(-2),AV306,AW304)</f>
        <v>-121</v>
      </c>
      <c r="CU306">
        <f>(($B$4/2)^2-$AW306^2)^0.5</f>
        <v>88.65100112237876</v>
      </c>
    </row>
    <row r="307" spans="1:245" ht="12.75">
      <c r="A307" s="9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37"/>
      <c r="T307" s="37"/>
      <c r="U307" s="37"/>
      <c r="V307" s="37"/>
      <c r="AU307" s="12"/>
      <c r="AV307" s="14"/>
      <c r="AW307" s="12">
        <f>AW306</f>
        <v>-121</v>
      </c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>
        <f>CU306*(-1)</f>
        <v>-88.65100112237876</v>
      </c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</row>
    <row r="308" spans="1:100" ht="12.75">
      <c r="A308" s="9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37">
        <f>IF(($B$4/2)&gt;ABS(AV310),0,IF(($B$4/2)&gt;ABS(AV308),1,2))</f>
        <v>0</v>
      </c>
      <c r="T308" s="37">
        <f>AW308</f>
        <v>35</v>
      </c>
      <c r="U308" s="37">
        <f>MAX(AX308:IK308)</f>
        <v>145.8595214581482</v>
      </c>
      <c r="V308" s="37">
        <f>AW309</f>
        <v>35</v>
      </c>
      <c r="W308" s="17">
        <f>MAX(AX309:IK309)</f>
        <v>-145.8595214581482</v>
      </c>
      <c r="X308" s="17">
        <f>((T308-V308)^2+(U308-W308)^2)^0.5</f>
        <v>291.7190429162964</v>
      </c>
      <c r="Y308" s="17">
        <f>AW310</f>
        <v>47</v>
      </c>
      <c r="Z308" s="17">
        <f>MAX(AX310:IK310)</f>
        <v>142.44648117801998</v>
      </c>
      <c r="AA308" s="17">
        <f>AW311</f>
        <v>47</v>
      </c>
      <c r="AB308" s="17">
        <f>MAX(AX311:IK311)</f>
        <v>-142.44648117801998</v>
      </c>
      <c r="AC308" s="17">
        <f>((Y308-AA308)^2+(Z308-AB308)^2)^0.5</f>
        <v>284.89296235603996</v>
      </c>
      <c r="AD308" s="17">
        <f>((AC308+X308)/2)*$C$9</f>
        <v>3459.672031634018</v>
      </c>
      <c r="AE308" s="17">
        <f>((T308-Y308)^2+(U308-Z308)^2)^0.5</f>
        <v>12.47593058468096</v>
      </c>
      <c r="AF308" s="17">
        <f>(AE308/2)/($B$4/2)</f>
        <v>0.041586435282269865</v>
      </c>
      <c r="AG308" s="17">
        <f>2*ASIN(AF308)</f>
        <v>0.08319686287287141</v>
      </c>
      <c r="AH308" s="17">
        <f>(AG308/(2*PI()))*PI()*($B$4/2)^2</f>
        <v>935.9647073198033</v>
      </c>
      <c r="AI308" s="17">
        <f>(($B$4/2)^2-(AE308/2)^2)^0.5</f>
        <v>149.8702365014867</v>
      </c>
      <c r="AJ308" s="17">
        <f>(AE308*AI308)/2</f>
        <v>934.8853336511332</v>
      </c>
      <c r="AK308" s="17">
        <f>(AH308-AJ308)*2</f>
        <v>2.1587473373401735</v>
      </c>
      <c r="AL308" s="17">
        <f>IF(S308=0,AD308+AK308,0)</f>
        <v>3461.830778971358</v>
      </c>
      <c r="AM308" s="17">
        <f>((T308-V308)^2+(U308-W308)^2)^0.5</f>
        <v>291.7190429162964</v>
      </c>
      <c r="AN308" s="17">
        <f>(AM308/2)/($B$4/2)</f>
        <v>0.9723968097209881</v>
      </c>
      <c r="AO308" s="17">
        <f>2*ASIN(AN308)</f>
        <v>2.6705841801481935</v>
      </c>
      <c r="AP308" s="17">
        <f>(AO308/(2*PI()))*PI()*($B$4/2)^2</f>
        <v>30044.072026667178</v>
      </c>
      <c r="AQ308" s="17">
        <f>(($B$4/2)^2-(AM308/2)^2)^0.5</f>
        <v>35.00000000000005</v>
      </c>
      <c r="AR308" s="17">
        <f>(AM308*AQ308)/2</f>
        <v>5105.083251035195</v>
      </c>
      <c r="AS308" s="17">
        <f>IF(S308=1,AP308-AR308,0)</f>
        <v>0</v>
      </c>
      <c r="AT308" s="17">
        <f>AL308+AS308</f>
        <v>3461.830778971358</v>
      </c>
      <c r="AU308" s="4"/>
      <c r="AV308" s="3">
        <f>$C$7-$C$11</f>
        <v>35</v>
      </c>
      <c r="AW308">
        <f>AV308</f>
        <v>35</v>
      </c>
      <c r="CV308">
        <f>(($B$4/2)^2-$AW308^2)^0.5</f>
        <v>145.8595214581482</v>
      </c>
    </row>
    <row r="309" spans="1:100" ht="12.75">
      <c r="A309" s="9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37"/>
      <c r="T309" s="37"/>
      <c r="U309" s="37"/>
      <c r="V309" s="37"/>
      <c r="AV309" s="3"/>
      <c r="AW309">
        <f>AW308</f>
        <v>35</v>
      </c>
      <c r="CV309">
        <f>CV308*(-1)</f>
        <v>-145.8595214581482</v>
      </c>
    </row>
    <row r="310" spans="1:101" ht="12.75">
      <c r="A310" s="9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37"/>
      <c r="T310" s="37"/>
      <c r="U310" s="37"/>
      <c r="V310" s="37"/>
      <c r="AV310" s="3">
        <f>AV308+$C$9</f>
        <v>47</v>
      </c>
      <c r="AW310">
        <f>IF(AV310&lt;$B$4/2,AV310,AW308)</f>
        <v>47</v>
      </c>
      <c r="CW310">
        <f>(($B$4/2)^2-$AW310^2)^0.5</f>
        <v>142.44648117801998</v>
      </c>
    </row>
    <row r="311" spans="1:245" ht="12.75">
      <c r="A311" s="9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37"/>
      <c r="T311" s="39"/>
      <c r="U311" s="39"/>
      <c r="V311" s="39"/>
      <c r="W311" s="22"/>
      <c r="X311" s="22"/>
      <c r="Y311" s="22"/>
      <c r="Z311" s="22"/>
      <c r="AA311" s="22"/>
      <c r="AB311" s="22"/>
      <c r="AC311" s="23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12"/>
      <c r="AV311" s="13"/>
      <c r="AW311" s="12">
        <f>AW310</f>
        <v>47</v>
      </c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>
        <f>CW310*(-1)</f>
        <v>-142.44648117801998</v>
      </c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</row>
    <row r="312" spans="1:102" ht="12.75">
      <c r="A312" s="9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37">
        <f>IF(($B$4/2)&gt;ABS(AV314),0,IF(($B$4/2)&gt;ABS(AV312),1,2))</f>
        <v>0</v>
      </c>
      <c r="T312" s="37">
        <f>AW312</f>
        <v>87</v>
      </c>
      <c r="U312" s="37">
        <f>MAX(AX312:IK312)</f>
        <v>122.19247112649781</v>
      </c>
      <c r="V312" s="37">
        <f>AW313</f>
        <v>87</v>
      </c>
      <c r="W312" s="17">
        <f>MAX(AX313:IK313)</f>
        <v>-122.19247112649781</v>
      </c>
      <c r="X312" s="17">
        <f>((T312-V312)^2+(U312-W312)^2)^0.5</f>
        <v>244.38494225299561</v>
      </c>
      <c r="Y312" s="17">
        <f>AW314</f>
        <v>99</v>
      </c>
      <c r="Z312" s="17">
        <f>MAX(AX314:IK314)</f>
        <v>112.68983982595769</v>
      </c>
      <c r="AA312" s="17">
        <f>AW315</f>
        <v>99</v>
      </c>
      <c r="AB312" s="17">
        <f>MAX(AX315:IK315)</f>
        <v>-112.68983982595769</v>
      </c>
      <c r="AC312" s="17">
        <f>((Y312-AA312)^2+(Z312-AB312)^2)^0.5</f>
        <v>225.37967965191538</v>
      </c>
      <c r="AD312" s="17">
        <f>((AC312+X312)/2)*$C$9</f>
        <v>2818.5877314294657</v>
      </c>
      <c r="AE312" s="17">
        <f>((T312-Y312)^2+(U312-Z312)^2)^0.5</f>
        <v>15.306861260036452</v>
      </c>
      <c r="AF312" s="17">
        <f>(AE312/2)/($B$4/2)</f>
        <v>0.051022870866788174</v>
      </c>
      <c r="AG312" s="17">
        <f>2*ASIN(AF312)</f>
        <v>0.10209007019783854</v>
      </c>
      <c r="AH312" s="17">
        <f>(AG312/(2*PI()))*PI()*($B$4/2)^2</f>
        <v>1148.5132897256838</v>
      </c>
      <c r="AI312" s="17">
        <f>(($B$4/2)^2-(AE312/2)^2)^0.5</f>
        <v>149.80462275774903</v>
      </c>
      <c r="AJ312" s="17">
        <f>(AE312*AI312)/2</f>
        <v>1146.519288332482</v>
      </c>
      <c r="AK312" s="17">
        <f>(AH312-AJ312)*2</f>
        <v>3.98800278640374</v>
      </c>
      <c r="AL312" s="17">
        <f>IF(S312=0,AD312+AK312,0)</f>
        <v>2822.5757342158695</v>
      </c>
      <c r="AM312" s="17">
        <f>((T312-V312)^2+(U312-W312)^2)^0.5</f>
        <v>244.38494225299561</v>
      </c>
      <c r="AN312" s="17">
        <f>(AM312/2)/($B$4/2)</f>
        <v>0.8146164741766521</v>
      </c>
      <c r="AO312" s="17">
        <f>2*ASIN(AN312)</f>
        <v>1.904135272245291</v>
      </c>
      <c r="AP312" s="17">
        <f>(AO312/(2*PI()))*PI()*($B$4/2)^2</f>
        <v>21421.521812759525</v>
      </c>
      <c r="AQ312" s="17">
        <f>(($B$4/2)^2-(AM312/2)^2)^0.5</f>
        <v>87</v>
      </c>
      <c r="AR312" s="17">
        <f>(AM312*AQ312)/2</f>
        <v>10630.74498800531</v>
      </c>
      <c r="AS312" s="17">
        <f>IF(S312=1,AP312-AR312,0)</f>
        <v>0</v>
      </c>
      <c r="AT312" s="17">
        <f>AL312+AS312</f>
        <v>2822.5757342158695</v>
      </c>
      <c r="AV312" s="3">
        <f>AV310+$C$7</f>
        <v>87</v>
      </c>
      <c r="AW312">
        <f>IF(AV312&lt;$B$4/2,AV312,AW310)</f>
        <v>87</v>
      </c>
      <c r="CX312">
        <f>(($B$4/2)^2-$AW312^2)^0.5</f>
        <v>122.19247112649781</v>
      </c>
    </row>
    <row r="313" spans="1:102" ht="12.75">
      <c r="A313" s="9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37"/>
      <c r="T313" s="37"/>
      <c r="U313" s="37"/>
      <c r="V313" s="37"/>
      <c r="AV313" s="3"/>
      <c r="AW313">
        <f>AW312</f>
        <v>87</v>
      </c>
      <c r="CX313">
        <f>CX312*(-1)</f>
        <v>-122.19247112649781</v>
      </c>
    </row>
    <row r="314" spans="1:103" ht="12.75">
      <c r="A314" s="9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37"/>
      <c r="T314" s="37"/>
      <c r="U314" s="37"/>
      <c r="V314" s="37"/>
      <c r="AV314" s="3">
        <f>AV312+$C$9</f>
        <v>99</v>
      </c>
      <c r="AW314">
        <f>IF(AV314&lt;$B$4/2,AV314,AW312)</f>
        <v>99</v>
      </c>
      <c r="CY314">
        <f>(($B$4/2)^2-$AW314^2)^0.5</f>
        <v>112.68983982595769</v>
      </c>
    </row>
    <row r="315" spans="1:245" ht="12.75">
      <c r="A315" s="9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37"/>
      <c r="T315" s="39"/>
      <c r="U315" s="39"/>
      <c r="V315" s="39"/>
      <c r="W315" s="22"/>
      <c r="X315" s="22"/>
      <c r="Y315" s="22"/>
      <c r="Z315" s="22"/>
      <c r="AA315" s="22"/>
      <c r="AB315" s="22"/>
      <c r="AC315" s="23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12"/>
      <c r="AV315" s="13"/>
      <c r="AW315" s="12">
        <f>AW314</f>
        <v>99</v>
      </c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>
        <f>CY314*(-1)</f>
        <v>-112.68983982595769</v>
      </c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</row>
    <row r="316" spans="1:104" ht="12.75">
      <c r="A316" s="9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37">
        <f>IF(($B$4/2)&gt;ABS(AV318),0,IF(($B$4/2)&gt;ABS(AV316),1,2))</f>
        <v>1</v>
      </c>
      <c r="T316" s="37">
        <f>AW316</f>
        <v>139</v>
      </c>
      <c r="U316" s="37">
        <f>MAX(AX316:IK316)</f>
        <v>56.382621436041795</v>
      </c>
      <c r="V316" s="37">
        <f>AW317</f>
        <v>139</v>
      </c>
      <c r="W316" s="17">
        <f>MAX(AX317:IK317)</f>
        <v>-56.382621436041795</v>
      </c>
      <c r="X316" s="17">
        <f>((T316-V316)^2+(U316-W316)^2)^0.5</f>
        <v>112.76524287208359</v>
      </c>
      <c r="Y316" s="17">
        <f>AW318</f>
        <v>139</v>
      </c>
      <c r="Z316" s="17">
        <f>MAX(AX318:IK318)</f>
        <v>56.382621436041795</v>
      </c>
      <c r="AA316" s="17">
        <f>AW319</f>
        <v>139</v>
      </c>
      <c r="AB316" s="17">
        <f>MAX(AX319:IK319)</f>
        <v>-56.382621436041795</v>
      </c>
      <c r="AC316" s="17">
        <f>((Y316-AA316)^2+(Z316-AB316)^2)^0.5</f>
        <v>112.76524287208359</v>
      </c>
      <c r="AD316" s="17">
        <f>((AC316+X316)/2)*$C$9</f>
        <v>1353.182914465003</v>
      </c>
      <c r="AE316" s="17">
        <f>((T316-Y316)^2+(U316-Z316)^2)^0.5</f>
        <v>0</v>
      </c>
      <c r="AF316" s="17">
        <f>(AE316/2)/($B$4/2)</f>
        <v>0</v>
      </c>
      <c r="AG316" s="17">
        <f>2*ASIN(AF316)</f>
        <v>0</v>
      </c>
      <c r="AH316" s="17">
        <f>(AG316/(2*PI()))*PI()*($B$4/2)^2</f>
        <v>0</v>
      </c>
      <c r="AI316" s="17">
        <f>(($B$4/2)^2-(AE316/2)^2)^0.5</f>
        <v>150</v>
      </c>
      <c r="AJ316" s="17">
        <f>(AE316*AI316)/2</f>
        <v>0</v>
      </c>
      <c r="AK316" s="17">
        <f>(AH316-AJ316)*2</f>
        <v>0</v>
      </c>
      <c r="AL316" s="17">
        <f>IF(S316=0,AD316+AK316,0)</f>
        <v>0</v>
      </c>
      <c r="AM316" s="17">
        <f>((T316-V316)^2+(U316-W316)^2)^0.5</f>
        <v>112.76524287208359</v>
      </c>
      <c r="AN316" s="17">
        <f>(AM316/2)/($B$4/2)</f>
        <v>0.3758841429069453</v>
      </c>
      <c r="AO316" s="17">
        <f>2*ASIN(AN316)</f>
        <v>0.7707014022680627</v>
      </c>
      <c r="AP316" s="17">
        <f>(AO316/(2*PI()))*PI()*($B$4/2)^2</f>
        <v>8670.390775515705</v>
      </c>
      <c r="AQ316" s="17">
        <f>(($B$4/2)^2-(AM316/2)^2)^0.5</f>
        <v>139</v>
      </c>
      <c r="AR316" s="17">
        <f>(AM316*AQ316)/2</f>
        <v>7837.184379609809</v>
      </c>
      <c r="AS316" s="17">
        <f>IF(S316=1,AP316-AR316,0)</f>
        <v>833.206395905896</v>
      </c>
      <c r="AT316" s="17">
        <f>AL316+AS316</f>
        <v>833.206395905896</v>
      </c>
      <c r="AV316" s="3">
        <f>AV314+$C$7</f>
        <v>139</v>
      </c>
      <c r="AW316">
        <f>IF(AV316&lt;$B$4/2,AV316,AW314)</f>
        <v>139</v>
      </c>
      <c r="CZ316">
        <f>(($B$4/2)^2-$AW316^2)^0.5</f>
        <v>56.382621436041795</v>
      </c>
    </row>
    <row r="317" spans="1:104" ht="12.75">
      <c r="A317" s="9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37"/>
      <c r="T317" s="37"/>
      <c r="U317" s="37"/>
      <c r="V317" s="37"/>
      <c r="AV317" s="3"/>
      <c r="AW317">
        <f>AW316</f>
        <v>139</v>
      </c>
      <c r="CZ317">
        <f>CZ316*(-1)</f>
        <v>-56.382621436041795</v>
      </c>
    </row>
    <row r="318" spans="1:105" ht="12.75">
      <c r="A318" s="9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37"/>
      <c r="T318" s="37"/>
      <c r="U318" s="37"/>
      <c r="V318" s="37"/>
      <c r="AV318" s="3">
        <f>AV316+$C$9</f>
        <v>151</v>
      </c>
      <c r="AW318">
        <f>IF(AV318&lt;$B$4/2,AV318,AW316)</f>
        <v>139</v>
      </c>
      <c r="DA318">
        <f>(($B$4/2)^2-$AW318^2)^0.5</f>
        <v>56.382621436041795</v>
      </c>
    </row>
    <row r="319" spans="1:245" ht="12.75">
      <c r="A319" s="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37"/>
      <c r="T319" s="39"/>
      <c r="U319" s="39"/>
      <c r="V319" s="39"/>
      <c r="W319" s="22"/>
      <c r="X319" s="22"/>
      <c r="Y319" s="22"/>
      <c r="Z319" s="22"/>
      <c r="AA319" s="22"/>
      <c r="AB319" s="22"/>
      <c r="AC319" s="23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12"/>
      <c r="AV319" s="13"/>
      <c r="AW319" s="12">
        <f>AW318</f>
        <v>139</v>
      </c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>
        <f>DA318*(-1)</f>
        <v>-56.382621436041795</v>
      </c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</row>
    <row r="320" spans="1:106" ht="12.75">
      <c r="A320" s="9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37">
        <f>IF(($B$4/2)&gt;ABS(AV322),0,IF(($B$4/2)&gt;ABS(AV320),1,2))</f>
        <v>2</v>
      </c>
      <c r="T320" s="37">
        <f>AW320</f>
        <v>139</v>
      </c>
      <c r="U320" s="37">
        <f>MAX(AX320:IK320)</f>
        <v>56.382621436041795</v>
      </c>
      <c r="V320" s="37">
        <f>AW321</f>
        <v>139</v>
      </c>
      <c r="W320" s="17">
        <f>MAX(AX321:IK321)</f>
        <v>-56.382621436041795</v>
      </c>
      <c r="X320" s="17">
        <f>((T320-V320)^2+(U320-W320)^2)^0.5</f>
        <v>112.76524287208359</v>
      </c>
      <c r="Y320" s="17">
        <f>AW322</f>
        <v>139</v>
      </c>
      <c r="Z320" s="17">
        <f>MAX(AX322:IK322)</f>
        <v>56.382621436041795</v>
      </c>
      <c r="AA320" s="17">
        <f>AW323</f>
        <v>139</v>
      </c>
      <c r="AB320" s="17">
        <f>MAX(AX323:IK323)</f>
        <v>-56.382621436041795</v>
      </c>
      <c r="AC320" s="17">
        <f>((Y320-AA320)^2+(Z320-AB320)^2)^0.5</f>
        <v>112.76524287208359</v>
      </c>
      <c r="AD320" s="17">
        <f>((AC320+X320)/2)*$C$9</f>
        <v>1353.182914465003</v>
      </c>
      <c r="AE320" s="17">
        <f>((T320-Y320)^2+(U320-Z320)^2)^0.5</f>
        <v>0</v>
      </c>
      <c r="AF320" s="17">
        <f>(AE320/2)/($B$4/2)</f>
        <v>0</v>
      </c>
      <c r="AG320" s="17">
        <f>2*ASIN(AF320)</f>
        <v>0</v>
      </c>
      <c r="AH320" s="17">
        <f>(AG320/(2*PI()))*PI()*($B$4/2)^2</f>
        <v>0</v>
      </c>
      <c r="AI320" s="17">
        <f>(($B$4/2)^2-(AE320/2)^2)^0.5</f>
        <v>150</v>
      </c>
      <c r="AJ320" s="17">
        <f>(AE320*AI320)/2</f>
        <v>0</v>
      </c>
      <c r="AK320" s="17">
        <f>(AH320-AJ320)*2</f>
        <v>0</v>
      </c>
      <c r="AL320" s="17">
        <f>IF(S320=0,AD320+AK320,0)</f>
        <v>0</v>
      </c>
      <c r="AM320" s="17">
        <f>((T320-V320)^2+(U320-W320)^2)^0.5</f>
        <v>112.76524287208359</v>
      </c>
      <c r="AN320" s="17">
        <f>(AM320/2)/($B$4/2)</f>
        <v>0.3758841429069453</v>
      </c>
      <c r="AO320" s="17">
        <f>2*ASIN(AN320)</f>
        <v>0.7707014022680627</v>
      </c>
      <c r="AP320" s="17">
        <f>(AO320/(2*PI()))*PI()*($B$4/2)^2</f>
        <v>8670.390775515705</v>
      </c>
      <c r="AQ320" s="17">
        <f>(($B$4/2)^2-(AM320/2)^2)^0.5</f>
        <v>139</v>
      </c>
      <c r="AR320" s="17">
        <f>(AM320*AQ320)/2</f>
        <v>7837.184379609809</v>
      </c>
      <c r="AS320" s="17">
        <f>IF(S320=1,AP320-AR320,0)</f>
        <v>0</v>
      </c>
      <c r="AT320" s="17">
        <f>AL320+AS320</f>
        <v>0</v>
      </c>
      <c r="AV320" s="3">
        <f>AV318+$C$7</f>
        <v>191</v>
      </c>
      <c r="AW320">
        <f>IF(AV320&lt;$B$4/2,AV320,AW318)</f>
        <v>139</v>
      </c>
      <c r="DB320">
        <f>(($B$4/2)^2-$AW320^2)^0.5</f>
        <v>56.382621436041795</v>
      </c>
    </row>
    <row r="321" spans="1:106" ht="12.75">
      <c r="A321" s="9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37"/>
      <c r="T321" s="37"/>
      <c r="U321" s="37"/>
      <c r="V321" s="37"/>
      <c r="AV321" s="3"/>
      <c r="AW321">
        <f>AW320</f>
        <v>139</v>
      </c>
      <c r="DB321">
        <f>DB320*(-1)</f>
        <v>-56.382621436041795</v>
      </c>
    </row>
    <row r="322" spans="1:107" ht="12.75">
      <c r="A322" s="9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37"/>
      <c r="T322" s="37"/>
      <c r="U322" s="37"/>
      <c r="V322" s="37"/>
      <c r="AV322" s="3">
        <f>AV320+$C$9</f>
        <v>203</v>
      </c>
      <c r="AW322">
        <f>IF(AV322&lt;$B$4/2,AV322,AW320)</f>
        <v>139</v>
      </c>
      <c r="DC322">
        <f>(($B$4/2)^2-$AW322^2)^0.5</f>
        <v>56.382621436041795</v>
      </c>
    </row>
    <row r="323" spans="1:245" ht="12.75">
      <c r="A323" s="9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37"/>
      <c r="T323" s="39"/>
      <c r="U323" s="39"/>
      <c r="V323" s="39"/>
      <c r="W323" s="22"/>
      <c r="X323" s="22"/>
      <c r="Y323" s="22"/>
      <c r="Z323" s="22"/>
      <c r="AA323" s="22"/>
      <c r="AB323" s="22"/>
      <c r="AC323" s="23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12"/>
      <c r="AV323" s="13"/>
      <c r="AW323" s="12">
        <f>AW322</f>
        <v>139</v>
      </c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>
        <f>DC322*(-1)</f>
        <v>-56.382621436041795</v>
      </c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</row>
    <row r="324" spans="1:108" ht="12.75">
      <c r="A324" s="9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37">
        <f>IF(($B$4/2)&gt;ABS(AV326),0,IF(($B$4/2)&gt;ABS(AV324),1,2))</f>
        <v>2</v>
      </c>
      <c r="T324" s="37">
        <f>AW324</f>
        <v>139</v>
      </c>
      <c r="U324" s="37">
        <f>MAX(AX324:IK324)</f>
        <v>56.382621436041795</v>
      </c>
      <c r="V324" s="37">
        <f>AW325</f>
        <v>139</v>
      </c>
      <c r="W324" s="17">
        <f>MAX(AX325:IK325)</f>
        <v>-56.382621436041795</v>
      </c>
      <c r="X324" s="17">
        <f>((T324-V324)^2+(U324-W324)^2)^0.5</f>
        <v>112.76524287208359</v>
      </c>
      <c r="Y324" s="17">
        <f>AW326</f>
        <v>139</v>
      </c>
      <c r="Z324" s="17">
        <f>MAX(AX326:IK326)</f>
        <v>56.382621436041795</v>
      </c>
      <c r="AA324" s="17">
        <f>AW327</f>
        <v>139</v>
      </c>
      <c r="AB324" s="17">
        <f>MAX(AX327:IK327)</f>
        <v>-56.382621436041795</v>
      </c>
      <c r="AC324" s="17">
        <f>((Y324-AA324)^2+(Z324-AB324)^2)^0.5</f>
        <v>112.76524287208359</v>
      </c>
      <c r="AD324" s="17">
        <f>((AC324+X324)/2)*$C$9</f>
        <v>1353.182914465003</v>
      </c>
      <c r="AE324" s="17">
        <f>((T324-Y324)^2+(U324-Z324)^2)^0.5</f>
        <v>0</v>
      </c>
      <c r="AF324" s="17">
        <f>(AE324/2)/($B$4/2)</f>
        <v>0</v>
      </c>
      <c r="AG324" s="17">
        <f>2*ASIN(AF324)</f>
        <v>0</v>
      </c>
      <c r="AH324" s="17">
        <f>(AG324/(2*PI()))*PI()*($B$4/2)^2</f>
        <v>0</v>
      </c>
      <c r="AI324" s="17">
        <f>(($B$4/2)^2-(AE324/2)^2)^0.5</f>
        <v>150</v>
      </c>
      <c r="AJ324" s="17">
        <f>(AE324*AI324)/2</f>
        <v>0</v>
      </c>
      <c r="AK324" s="17">
        <f>(AH324-AJ324)*2</f>
        <v>0</v>
      </c>
      <c r="AL324" s="17">
        <f>IF(S324=0,AD324+AK324,0)</f>
        <v>0</v>
      </c>
      <c r="AM324" s="17">
        <f>((T324-V324)^2+(U324-W324)^2)^0.5</f>
        <v>112.76524287208359</v>
      </c>
      <c r="AN324" s="17">
        <f>(AM324/2)/($B$4/2)</f>
        <v>0.3758841429069453</v>
      </c>
      <c r="AO324" s="17">
        <f>2*ASIN(AN324)</f>
        <v>0.7707014022680627</v>
      </c>
      <c r="AP324" s="17">
        <f>(AO324/(2*PI()))*PI()*($B$4/2)^2</f>
        <v>8670.390775515705</v>
      </c>
      <c r="AQ324" s="17">
        <f>(($B$4/2)^2-(AM324/2)^2)^0.5</f>
        <v>139</v>
      </c>
      <c r="AR324" s="17">
        <f>(AM324*AQ324)/2</f>
        <v>7837.184379609809</v>
      </c>
      <c r="AS324" s="17">
        <f>IF(S324=1,AP324-AR324,0)</f>
        <v>0</v>
      </c>
      <c r="AT324" s="17">
        <f>AL324+AS324</f>
        <v>0</v>
      </c>
      <c r="AV324" s="3">
        <f>AV322+$C$7</f>
        <v>243</v>
      </c>
      <c r="AW324">
        <f>IF(AV324&lt;$B$4/2,AV324,AW322)</f>
        <v>139</v>
      </c>
      <c r="DD324">
        <f>(($B$4/2)^2-$AW324^2)^0.5</f>
        <v>56.382621436041795</v>
      </c>
    </row>
    <row r="325" spans="1:108" ht="12.75">
      <c r="A325" s="9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37"/>
      <c r="T325" s="37"/>
      <c r="U325" s="37"/>
      <c r="V325" s="37"/>
      <c r="AV325" s="3"/>
      <c r="AW325">
        <f>AW324</f>
        <v>139</v>
      </c>
      <c r="DD325">
        <f>DD324*(-1)</f>
        <v>-56.382621436041795</v>
      </c>
    </row>
    <row r="326" spans="1:109" ht="12.75">
      <c r="A326" s="9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37"/>
      <c r="T326" s="37"/>
      <c r="U326" s="37"/>
      <c r="V326" s="37"/>
      <c r="AV326" s="3">
        <f>AV324+$C$9</f>
        <v>255</v>
      </c>
      <c r="AW326">
        <f>IF(AV326&lt;$B$4/2,AV326,AW324)</f>
        <v>139</v>
      </c>
      <c r="DE326">
        <f>(($B$4/2)^2-$AW326^2)^0.5</f>
        <v>56.382621436041795</v>
      </c>
    </row>
    <row r="327" spans="1:245" ht="12.75">
      <c r="A327" s="9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37"/>
      <c r="T327" s="39"/>
      <c r="U327" s="39"/>
      <c r="V327" s="39"/>
      <c r="W327" s="22"/>
      <c r="X327" s="22"/>
      <c r="Y327" s="22"/>
      <c r="Z327" s="22"/>
      <c r="AA327" s="22"/>
      <c r="AB327" s="22"/>
      <c r="AC327" s="23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12"/>
      <c r="AV327" s="13"/>
      <c r="AW327" s="12">
        <f>AW326</f>
        <v>139</v>
      </c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>
        <f>DE326*(-1)</f>
        <v>-56.382621436041795</v>
      </c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</row>
    <row r="328" spans="1:110" ht="12.75">
      <c r="A328" s="9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37">
        <f>IF(($B$4/2)&gt;ABS(AV330),0,IF(($B$4/2)&gt;ABS(AV328),1,2))</f>
        <v>2</v>
      </c>
      <c r="T328" s="37">
        <f>AW328</f>
        <v>139</v>
      </c>
      <c r="U328" s="37">
        <f>MAX(AX328:IK328)</f>
        <v>56.382621436041795</v>
      </c>
      <c r="V328" s="37">
        <f>AW329</f>
        <v>139</v>
      </c>
      <c r="W328" s="17">
        <f>MAX(AX329:IK329)</f>
        <v>-56.382621436041795</v>
      </c>
      <c r="X328" s="17">
        <f>((T328-V328)^2+(U328-W328)^2)^0.5</f>
        <v>112.76524287208359</v>
      </c>
      <c r="Y328" s="17">
        <f>AW330</f>
        <v>139</v>
      </c>
      <c r="Z328" s="17">
        <f>MAX(AX330:IK330)</f>
        <v>56.382621436041795</v>
      </c>
      <c r="AA328" s="17">
        <f>AW331</f>
        <v>139</v>
      </c>
      <c r="AB328" s="17">
        <f>MAX(AX331:IK331)</f>
        <v>-56.382621436041795</v>
      </c>
      <c r="AC328" s="17">
        <f>((Y328-AA328)^2+(Z328-AB328)^2)^0.5</f>
        <v>112.76524287208359</v>
      </c>
      <c r="AD328" s="17">
        <f>((AC328+X328)/2)*$C$9</f>
        <v>1353.182914465003</v>
      </c>
      <c r="AE328" s="17">
        <f>((T328-Y328)^2+(U328-Z328)^2)^0.5</f>
        <v>0</v>
      </c>
      <c r="AF328" s="17">
        <f>(AE328/2)/($B$4/2)</f>
        <v>0</v>
      </c>
      <c r="AG328" s="17">
        <f>2*ASIN(AF328)</f>
        <v>0</v>
      </c>
      <c r="AH328" s="17">
        <f>(AG328/(2*PI()))*PI()*($B$4/2)^2</f>
        <v>0</v>
      </c>
      <c r="AI328" s="17">
        <f>(($B$4/2)^2-(AE328/2)^2)^0.5</f>
        <v>150</v>
      </c>
      <c r="AJ328" s="17">
        <f>(AE328*AI328)/2</f>
        <v>0</v>
      </c>
      <c r="AK328" s="17">
        <f>(AH328-AJ328)*2</f>
        <v>0</v>
      </c>
      <c r="AL328" s="17">
        <f>IF(S328=0,AD328+AK328,0)</f>
        <v>0</v>
      </c>
      <c r="AM328" s="17">
        <f>((T328-V328)^2+(U328-W328)^2)^0.5</f>
        <v>112.76524287208359</v>
      </c>
      <c r="AN328" s="17">
        <f>(AM328/2)/($B$4/2)</f>
        <v>0.3758841429069453</v>
      </c>
      <c r="AO328" s="17">
        <f>2*ASIN(AN328)</f>
        <v>0.7707014022680627</v>
      </c>
      <c r="AP328" s="17">
        <f>(AO328/(2*PI()))*PI()*($B$4/2)^2</f>
        <v>8670.390775515705</v>
      </c>
      <c r="AQ328" s="17">
        <f>(($B$4/2)^2-(AM328/2)^2)^0.5</f>
        <v>139</v>
      </c>
      <c r="AR328" s="17">
        <f>(AM328*AQ328)/2</f>
        <v>7837.184379609809</v>
      </c>
      <c r="AS328" s="17">
        <f>IF(S328=1,AP328-AR328,0)</f>
        <v>0</v>
      </c>
      <c r="AT328" s="17">
        <f>AL328+AS328</f>
        <v>0</v>
      </c>
      <c r="AV328" s="3">
        <f>AV326+$C$7</f>
        <v>295</v>
      </c>
      <c r="AW328">
        <f>IF(AV328&lt;$B$4/2,AV328,AW326)</f>
        <v>139</v>
      </c>
      <c r="DF328">
        <f>(($B$4/2)^2-$AW328^2)^0.5</f>
        <v>56.382621436041795</v>
      </c>
    </row>
    <row r="329" spans="1:110" ht="12.75">
      <c r="A329" s="9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37"/>
      <c r="T329" s="37"/>
      <c r="U329" s="37"/>
      <c r="V329" s="37"/>
      <c r="AV329" s="3"/>
      <c r="AW329">
        <f>AW328</f>
        <v>139</v>
      </c>
      <c r="DF329">
        <f>DF328*(-1)</f>
        <v>-56.382621436041795</v>
      </c>
    </row>
    <row r="330" spans="1:111" ht="12.75">
      <c r="A330" s="9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37"/>
      <c r="T330" s="37"/>
      <c r="U330" s="37"/>
      <c r="V330" s="37"/>
      <c r="AV330" s="3">
        <f>AV328+$C$9</f>
        <v>307</v>
      </c>
      <c r="AW330">
        <f>IF(AV330&lt;$B$4/2,AV330,AW328)</f>
        <v>139</v>
      </c>
      <c r="DG330">
        <f>(($B$4/2)^2-$AW330^2)^0.5</f>
        <v>56.382621436041795</v>
      </c>
    </row>
    <row r="331" spans="1:245" ht="12.75">
      <c r="A331" s="9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37"/>
      <c r="T331" s="39"/>
      <c r="U331" s="39"/>
      <c r="V331" s="39"/>
      <c r="W331" s="22"/>
      <c r="X331" s="22"/>
      <c r="Y331" s="22"/>
      <c r="Z331" s="22"/>
      <c r="AA331" s="22"/>
      <c r="AB331" s="22"/>
      <c r="AC331" s="23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12"/>
      <c r="AV331" s="13"/>
      <c r="AW331" s="12">
        <f>AW330</f>
        <v>139</v>
      </c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>
        <f>DG330*(-1)</f>
        <v>-56.382621436041795</v>
      </c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</row>
    <row r="332" spans="1:112" ht="12.75">
      <c r="A332" s="9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37">
        <f>IF(($B$4/2)&gt;ABS(AV334),0,IF(($B$4/2)&gt;ABS(AV332),1,2))</f>
        <v>2</v>
      </c>
      <c r="T332" s="37">
        <f>AW332</f>
        <v>139</v>
      </c>
      <c r="U332" s="37">
        <f>MAX(AX332:IK332)</f>
        <v>56.382621436041795</v>
      </c>
      <c r="V332" s="37">
        <f>AW333</f>
        <v>139</v>
      </c>
      <c r="W332" s="17">
        <f>MAX(AX333:IK333)</f>
        <v>-56.382621436041795</v>
      </c>
      <c r="X332" s="17">
        <f>((T332-V332)^2+(U332-W332)^2)^0.5</f>
        <v>112.76524287208359</v>
      </c>
      <c r="Y332" s="17">
        <f>AW334</f>
        <v>139</v>
      </c>
      <c r="Z332" s="17">
        <f>MAX(AX334:IK334)</f>
        <v>56.382621436041795</v>
      </c>
      <c r="AA332" s="17">
        <f>AW335</f>
        <v>139</v>
      </c>
      <c r="AB332" s="17">
        <f>MAX(AX335:IK335)</f>
        <v>-56.382621436041795</v>
      </c>
      <c r="AC332" s="17">
        <f>((Y332-AA332)^2+(Z332-AB332)^2)^0.5</f>
        <v>112.76524287208359</v>
      </c>
      <c r="AD332" s="17">
        <f>((AC332+X332)/2)*$C$9</f>
        <v>1353.182914465003</v>
      </c>
      <c r="AE332" s="17">
        <f>((T332-Y332)^2+(U332-Z332)^2)^0.5</f>
        <v>0</v>
      </c>
      <c r="AF332" s="17">
        <f>(AE332/2)/($B$4/2)</f>
        <v>0</v>
      </c>
      <c r="AG332" s="17">
        <f>2*ASIN(AF332)</f>
        <v>0</v>
      </c>
      <c r="AH332" s="17">
        <f>(AG332/(2*PI()))*PI()*($B$4/2)^2</f>
        <v>0</v>
      </c>
      <c r="AI332" s="17">
        <f>(($B$4/2)^2-(AE332/2)^2)^0.5</f>
        <v>150</v>
      </c>
      <c r="AJ332" s="17">
        <f>(AE332*AI332)/2</f>
        <v>0</v>
      </c>
      <c r="AK332" s="17">
        <f>(AH332-AJ332)*2</f>
        <v>0</v>
      </c>
      <c r="AL332" s="17">
        <f>IF(S332=0,AD332+AK332,0)</f>
        <v>0</v>
      </c>
      <c r="AM332" s="17">
        <f>((T332-V332)^2+(U332-W332)^2)^0.5</f>
        <v>112.76524287208359</v>
      </c>
      <c r="AN332" s="17">
        <f>(AM332/2)/($B$4/2)</f>
        <v>0.3758841429069453</v>
      </c>
      <c r="AO332" s="17">
        <f>2*ASIN(AN332)</f>
        <v>0.7707014022680627</v>
      </c>
      <c r="AP332" s="17">
        <f>(AO332/(2*PI()))*PI()*($B$4/2)^2</f>
        <v>8670.390775515705</v>
      </c>
      <c r="AQ332" s="17">
        <f>(($B$4/2)^2-(AM332/2)^2)^0.5</f>
        <v>139</v>
      </c>
      <c r="AR332" s="17">
        <f>(AM332*AQ332)/2</f>
        <v>7837.184379609809</v>
      </c>
      <c r="AS332" s="17">
        <f>IF(S332=1,AP332-AR332,0)</f>
        <v>0</v>
      </c>
      <c r="AT332" s="17">
        <f>AL332+AS332</f>
        <v>0</v>
      </c>
      <c r="AV332" s="3">
        <f>AV330+$C$7</f>
        <v>347</v>
      </c>
      <c r="AW332">
        <f>IF(AV332&lt;$B$4/2,AV332,AW330)</f>
        <v>139</v>
      </c>
      <c r="DH332">
        <f>(($B$4/2)^2-$AW332^2)^0.5</f>
        <v>56.382621436041795</v>
      </c>
    </row>
    <row r="333" spans="1:112" ht="12.75">
      <c r="A333" s="9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37"/>
      <c r="T333" s="37"/>
      <c r="U333" s="37"/>
      <c r="V333" s="37"/>
      <c r="AV333" s="3"/>
      <c r="AW333">
        <f>AW332</f>
        <v>139</v>
      </c>
      <c r="DH333">
        <f>DH332*(-1)</f>
        <v>-56.382621436041795</v>
      </c>
    </row>
    <row r="334" spans="1:113" ht="12.75">
      <c r="A334" s="9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37"/>
      <c r="T334" s="37"/>
      <c r="U334" s="37"/>
      <c r="V334" s="37"/>
      <c r="AV334" s="3">
        <f>AV332+$C$9</f>
        <v>359</v>
      </c>
      <c r="AW334">
        <f>IF(AV334&lt;$B$4/2,AV334,AW332)</f>
        <v>139</v>
      </c>
      <c r="DI334">
        <f>(($B$4/2)^2-$AW334^2)^0.5</f>
        <v>56.382621436041795</v>
      </c>
    </row>
    <row r="335" spans="1:245" ht="12.75">
      <c r="A335" s="9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37"/>
      <c r="T335" s="39"/>
      <c r="U335" s="39"/>
      <c r="V335" s="39"/>
      <c r="W335" s="22"/>
      <c r="X335" s="22"/>
      <c r="Y335" s="22"/>
      <c r="Z335" s="22"/>
      <c r="AA335" s="22"/>
      <c r="AB335" s="22"/>
      <c r="AC335" s="23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12"/>
      <c r="AV335" s="13"/>
      <c r="AW335" s="12">
        <f>AW334</f>
        <v>139</v>
      </c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>
        <f>DI334*(-1)</f>
        <v>-56.382621436041795</v>
      </c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</row>
    <row r="336" spans="1:114" ht="12.75">
      <c r="A336" s="9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37">
        <f>IF(($B$4/2)&gt;ABS(AV338),0,IF(($B$4/2)&gt;ABS(AV336),1,2))</f>
        <v>2</v>
      </c>
      <c r="T336" s="37">
        <f>AW336</f>
        <v>139</v>
      </c>
      <c r="U336" s="37">
        <f>MAX(AX336:IK336)</f>
        <v>56.382621436041795</v>
      </c>
      <c r="V336" s="37">
        <f>AW337</f>
        <v>139</v>
      </c>
      <c r="W336" s="17">
        <f>MAX(AX337:IK337)</f>
        <v>-56.382621436041795</v>
      </c>
      <c r="X336" s="17">
        <f>((T336-V336)^2+(U336-W336)^2)^0.5</f>
        <v>112.76524287208359</v>
      </c>
      <c r="Y336" s="17">
        <f>AW338</f>
        <v>139</v>
      </c>
      <c r="Z336" s="17">
        <f>MAX(AX338:IK338)</f>
        <v>56.382621436041795</v>
      </c>
      <c r="AA336" s="17">
        <f>AW339</f>
        <v>139</v>
      </c>
      <c r="AB336" s="17">
        <f>MAX(AX339:IK339)</f>
        <v>-56.382621436041795</v>
      </c>
      <c r="AC336" s="17">
        <f>((Y336-AA336)^2+(Z336-AB336)^2)^0.5</f>
        <v>112.76524287208359</v>
      </c>
      <c r="AD336" s="17">
        <f>((AC336+X336)/2)*$C$9</f>
        <v>1353.182914465003</v>
      </c>
      <c r="AE336" s="17">
        <f>((T336-Y336)^2+(U336-Z336)^2)^0.5</f>
        <v>0</v>
      </c>
      <c r="AF336" s="17">
        <f>(AE336/2)/($B$4/2)</f>
        <v>0</v>
      </c>
      <c r="AG336" s="17">
        <f>2*ASIN(AF336)</f>
        <v>0</v>
      </c>
      <c r="AH336" s="17">
        <f>(AG336/(2*PI()))*PI()*($B$4/2)^2</f>
        <v>0</v>
      </c>
      <c r="AI336" s="17">
        <f>(($B$4/2)^2-(AE336/2)^2)^0.5</f>
        <v>150</v>
      </c>
      <c r="AJ336" s="17">
        <f>(AE336*AI336)/2</f>
        <v>0</v>
      </c>
      <c r="AK336" s="17">
        <f>(AH336-AJ336)*2</f>
        <v>0</v>
      </c>
      <c r="AL336" s="17">
        <f>IF(S336=0,AD336+AK336,0)</f>
        <v>0</v>
      </c>
      <c r="AM336" s="17">
        <f>((T336-V336)^2+(U336-W336)^2)^0.5</f>
        <v>112.76524287208359</v>
      </c>
      <c r="AN336" s="17">
        <f>(AM336/2)/($B$4/2)</f>
        <v>0.3758841429069453</v>
      </c>
      <c r="AO336" s="17">
        <f>2*ASIN(AN336)</f>
        <v>0.7707014022680627</v>
      </c>
      <c r="AP336" s="17">
        <f>(AO336/(2*PI()))*PI()*($B$4/2)^2</f>
        <v>8670.390775515705</v>
      </c>
      <c r="AQ336" s="17">
        <f>(($B$4/2)^2-(AM336/2)^2)^0.5</f>
        <v>139</v>
      </c>
      <c r="AR336" s="17">
        <f>(AM336*AQ336)/2</f>
        <v>7837.184379609809</v>
      </c>
      <c r="AS336" s="17">
        <f>IF(S336=1,AP336-AR336,0)</f>
        <v>0</v>
      </c>
      <c r="AT336" s="17">
        <f>AL336+AS336</f>
        <v>0</v>
      </c>
      <c r="AV336" s="3">
        <f>AV334+$C$7</f>
        <v>399</v>
      </c>
      <c r="AW336">
        <f>IF(AV336&lt;$B$4/2,AV336,AW334)</f>
        <v>139</v>
      </c>
      <c r="DJ336">
        <f>(($B$4/2)^2-$AW336^2)^0.5</f>
        <v>56.382621436041795</v>
      </c>
    </row>
    <row r="337" spans="1:114" ht="12.75">
      <c r="A337" s="9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37"/>
      <c r="T337" s="37"/>
      <c r="U337" s="37"/>
      <c r="V337" s="37"/>
      <c r="AV337" s="3"/>
      <c r="AW337">
        <f>AW336</f>
        <v>139</v>
      </c>
      <c r="DJ337">
        <f>DJ336*(-1)</f>
        <v>-56.382621436041795</v>
      </c>
    </row>
    <row r="338" spans="1:115" ht="12.75">
      <c r="A338" s="9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37"/>
      <c r="T338" s="37"/>
      <c r="U338" s="37"/>
      <c r="V338" s="37"/>
      <c r="AV338" s="3">
        <f>AV336+$C$9</f>
        <v>411</v>
      </c>
      <c r="AW338">
        <f>IF(AV338&lt;$B$4/2,AV338,AW336)</f>
        <v>139</v>
      </c>
      <c r="DK338">
        <f>(($B$4/2)^2-$AW338^2)^0.5</f>
        <v>56.382621436041795</v>
      </c>
    </row>
    <row r="339" spans="1:245" ht="12.75">
      <c r="A339" s="9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37"/>
      <c r="T339" s="39"/>
      <c r="U339" s="39"/>
      <c r="V339" s="39"/>
      <c r="W339" s="22"/>
      <c r="X339" s="22"/>
      <c r="Y339" s="22"/>
      <c r="Z339" s="22"/>
      <c r="AA339" s="22"/>
      <c r="AB339" s="22"/>
      <c r="AC339" s="23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12"/>
      <c r="AV339" s="13"/>
      <c r="AW339" s="12">
        <f>AW338</f>
        <v>139</v>
      </c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>
        <f>DK338*(-1)</f>
        <v>-56.382621436041795</v>
      </c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</row>
    <row r="340" spans="1:116" ht="12.75">
      <c r="A340" s="9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37">
        <f>IF(($B$4/2)&gt;ABS(AV342),0,IF(($B$4/2)&gt;ABS(AV340),1,2))</f>
        <v>2</v>
      </c>
      <c r="T340" s="37">
        <f>AW340</f>
        <v>139</v>
      </c>
      <c r="U340" s="37">
        <f>MAX(AX340:IK340)</f>
        <v>56.382621436041795</v>
      </c>
      <c r="V340" s="37">
        <f>AW341</f>
        <v>139</v>
      </c>
      <c r="W340" s="17">
        <f>MAX(AX341:IK341)</f>
        <v>-56.382621436041795</v>
      </c>
      <c r="X340" s="17">
        <f>((T340-V340)^2+(U340-W340)^2)^0.5</f>
        <v>112.76524287208359</v>
      </c>
      <c r="Y340" s="17">
        <f>AW342</f>
        <v>139</v>
      </c>
      <c r="Z340" s="17">
        <f>MAX(AX342:IK342)</f>
        <v>56.382621436041795</v>
      </c>
      <c r="AA340" s="17">
        <f>AW343</f>
        <v>139</v>
      </c>
      <c r="AB340" s="17">
        <f>MAX(AX343:IK343)</f>
        <v>-56.382621436041795</v>
      </c>
      <c r="AC340" s="17">
        <f>((Y340-AA340)^2+(Z340-AB340)^2)^0.5</f>
        <v>112.76524287208359</v>
      </c>
      <c r="AD340" s="17">
        <f>((AC340+X340)/2)*$C$9</f>
        <v>1353.182914465003</v>
      </c>
      <c r="AE340" s="17">
        <f>((T340-Y340)^2+(U340-Z340)^2)^0.5</f>
        <v>0</v>
      </c>
      <c r="AF340" s="17">
        <f>(AE340/2)/($B$4/2)</f>
        <v>0</v>
      </c>
      <c r="AG340" s="17">
        <f>2*ASIN(AF340)</f>
        <v>0</v>
      </c>
      <c r="AH340" s="17">
        <f>(AG340/(2*PI()))*PI()*($B$4/2)^2</f>
        <v>0</v>
      </c>
      <c r="AI340" s="17">
        <f>(($B$4/2)^2-(AE340/2)^2)^0.5</f>
        <v>150</v>
      </c>
      <c r="AJ340" s="17">
        <f>(AE340*AI340)/2</f>
        <v>0</v>
      </c>
      <c r="AK340" s="17">
        <f>(AH340-AJ340)*2</f>
        <v>0</v>
      </c>
      <c r="AL340" s="17">
        <f>IF(S340=0,AD340+AK340,0)</f>
        <v>0</v>
      </c>
      <c r="AM340" s="17">
        <f>((T340-V340)^2+(U340-W340)^2)^0.5</f>
        <v>112.76524287208359</v>
      </c>
      <c r="AN340" s="17">
        <f>(AM340/2)/($B$4/2)</f>
        <v>0.3758841429069453</v>
      </c>
      <c r="AO340" s="17">
        <f>2*ASIN(AN340)</f>
        <v>0.7707014022680627</v>
      </c>
      <c r="AP340" s="17">
        <f>(AO340/(2*PI()))*PI()*($B$4/2)^2</f>
        <v>8670.390775515705</v>
      </c>
      <c r="AQ340" s="17">
        <f>(($B$4/2)^2-(AM340/2)^2)^0.5</f>
        <v>139</v>
      </c>
      <c r="AR340" s="17">
        <f>(AM340*AQ340)/2</f>
        <v>7837.184379609809</v>
      </c>
      <c r="AS340" s="17">
        <f>IF(S340=1,AP340-AR340,0)</f>
        <v>0</v>
      </c>
      <c r="AT340" s="17">
        <f>AL340+AS340</f>
        <v>0</v>
      </c>
      <c r="AV340" s="3">
        <f>AV338+$C$7</f>
        <v>451</v>
      </c>
      <c r="AW340">
        <f>IF(AV340&lt;$B$4/2,AV340,AW338)</f>
        <v>139</v>
      </c>
      <c r="DL340">
        <f>(($B$4/2)^2-$AW340^2)^0.5</f>
        <v>56.382621436041795</v>
      </c>
    </row>
    <row r="341" spans="1:116" ht="12.75">
      <c r="A341" s="9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37"/>
      <c r="T341" s="37"/>
      <c r="U341" s="37"/>
      <c r="V341" s="37"/>
      <c r="AV341" s="3"/>
      <c r="AW341">
        <f>AW340</f>
        <v>139</v>
      </c>
      <c r="DL341">
        <f>DL340*(-1)</f>
        <v>-56.382621436041795</v>
      </c>
    </row>
    <row r="342" spans="1:117" ht="12.75">
      <c r="A342" s="9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37"/>
      <c r="T342" s="37"/>
      <c r="U342" s="37"/>
      <c r="V342" s="37"/>
      <c r="AV342" s="3">
        <f>AV340+$C$9</f>
        <v>463</v>
      </c>
      <c r="AW342">
        <f>IF(AV342&lt;$B$4/2,AV342,AW340)</f>
        <v>139</v>
      </c>
      <c r="DM342">
        <f>(($B$4/2)^2-$AW342^2)^0.5</f>
        <v>56.382621436041795</v>
      </c>
    </row>
    <row r="343" spans="1:245" ht="12.75">
      <c r="A343" s="9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37"/>
      <c r="T343" s="39"/>
      <c r="U343" s="39"/>
      <c r="V343" s="39"/>
      <c r="W343" s="22"/>
      <c r="X343" s="22"/>
      <c r="Y343" s="22"/>
      <c r="Z343" s="22"/>
      <c r="AA343" s="22"/>
      <c r="AB343" s="22"/>
      <c r="AC343" s="23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12"/>
      <c r="AV343" s="13"/>
      <c r="AW343" s="12">
        <f>AW342</f>
        <v>139</v>
      </c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>
        <f>DM342*(-1)</f>
        <v>-56.382621436041795</v>
      </c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</row>
    <row r="344" spans="1:118" ht="12.75">
      <c r="A344" s="9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37">
        <f>IF(($B$4/2)&gt;ABS(AV346),0,IF(($B$4/2)&gt;ABS(AV344),1,2))</f>
        <v>2</v>
      </c>
      <c r="T344" s="37">
        <f>AW344</f>
        <v>139</v>
      </c>
      <c r="U344" s="37">
        <f>MAX(AX344:IK344)</f>
        <v>56.382621436041795</v>
      </c>
      <c r="V344" s="37">
        <f>AW345</f>
        <v>139</v>
      </c>
      <c r="W344" s="17">
        <f>MAX(AX345:IK345)</f>
        <v>-56.382621436041795</v>
      </c>
      <c r="X344" s="17">
        <f>((T344-V344)^2+(U344-W344)^2)^0.5</f>
        <v>112.76524287208359</v>
      </c>
      <c r="Y344" s="17">
        <f>AW346</f>
        <v>139</v>
      </c>
      <c r="Z344" s="17">
        <f>MAX(AX346:IK346)</f>
        <v>56.382621436041795</v>
      </c>
      <c r="AA344" s="17">
        <f>AW347</f>
        <v>139</v>
      </c>
      <c r="AB344" s="17">
        <f>MAX(AX347:IK347)</f>
        <v>-56.382621436041795</v>
      </c>
      <c r="AC344" s="17">
        <f>((Y344-AA344)^2+(Z344-AB344)^2)^0.5</f>
        <v>112.76524287208359</v>
      </c>
      <c r="AD344" s="17">
        <f>((AC344+X344)/2)*$C$9</f>
        <v>1353.182914465003</v>
      </c>
      <c r="AE344" s="17">
        <f>((T344-Y344)^2+(U344-Z344)^2)^0.5</f>
        <v>0</v>
      </c>
      <c r="AF344" s="17">
        <f>(AE344/2)/($B$4/2)</f>
        <v>0</v>
      </c>
      <c r="AG344" s="17">
        <f>2*ASIN(AF344)</f>
        <v>0</v>
      </c>
      <c r="AH344" s="17">
        <f>(AG344/(2*PI()))*PI()*($B$4/2)^2</f>
        <v>0</v>
      </c>
      <c r="AI344" s="17">
        <f>(($B$4/2)^2-(AE344/2)^2)^0.5</f>
        <v>150</v>
      </c>
      <c r="AJ344" s="17">
        <f>(AE344*AI344)/2</f>
        <v>0</v>
      </c>
      <c r="AK344" s="17">
        <f>(AH344-AJ344)*2</f>
        <v>0</v>
      </c>
      <c r="AL344" s="17">
        <f>IF(S344=0,AD344+AK344,0)</f>
        <v>0</v>
      </c>
      <c r="AM344" s="17">
        <f>((T344-V344)^2+(U344-W344)^2)^0.5</f>
        <v>112.76524287208359</v>
      </c>
      <c r="AN344" s="17">
        <f>(AM344/2)/($B$4/2)</f>
        <v>0.3758841429069453</v>
      </c>
      <c r="AO344" s="17">
        <f>2*ASIN(AN344)</f>
        <v>0.7707014022680627</v>
      </c>
      <c r="AP344" s="17">
        <f>(AO344/(2*PI()))*PI()*($B$4/2)^2</f>
        <v>8670.390775515705</v>
      </c>
      <c r="AQ344" s="17">
        <f>(($B$4/2)^2-(AM344/2)^2)^0.5</f>
        <v>139</v>
      </c>
      <c r="AR344" s="17">
        <f>(AM344*AQ344)/2</f>
        <v>7837.184379609809</v>
      </c>
      <c r="AS344" s="17">
        <f>IF(S344=1,AP344-AR344,0)</f>
        <v>0</v>
      </c>
      <c r="AT344" s="17">
        <f>AL344+AS344</f>
        <v>0</v>
      </c>
      <c r="AV344" s="3">
        <f>AV342+$C$7</f>
        <v>503</v>
      </c>
      <c r="AW344">
        <f>IF(AV344&lt;$B$4/2,AV344,AW342)</f>
        <v>139</v>
      </c>
      <c r="DN344">
        <f>(($B$4/2)^2-$AW344^2)^0.5</f>
        <v>56.382621436041795</v>
      </c>
    </row>
    <row r="345" spans="1:118" ht="12.75">
      <c r="A345" s="9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37"/>
      <c r="T345" s="37"/>
      <c r="U345" s="37"/>
      <c r="V345" s="37"/>
      <c r="AV345" s="3"/>
      <c r="AW345">
        <f>AW344</f>
        <v>139</v>
      </c>
      <c r="DN345">
        <f>DN344*(-1)</f>
        <v>-56.382621436041795</v>
      </c>
    </row>
    <row r="346" spans="1:119" ht="12.75">
      <c r="A346" s="9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37"/>
      <c r="T346" s="37"/>
      <c r="U346" s="37"/>
      <c r="V346" s="37"/>
      <c r="AV346" s="3">
        <f>AV344+$C$9</f>
        <v>515</v>
      </c>
      <c r="AW346">
        <f>IF(AV346&lt;$B$4/2,AV346,AW344)</f>
        <v>139</v>
      </c>
      <c r="DO346">
        <f>(($B$4/2)^2-$AW346^2)^0.5</f>
        <v>56.382621436041795</v>
      </c>
    </row>
    <row r="347" spans="1:245" ht="12.75">
      <c r="A347" s="9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37"/>
      <c r="T347" s="39"/>
      <c r="U347" s="39"/>
      <c r="V347" s="39"/>
      <c r="W347" s="22"/>
      <c r="X347" s="22"/>
      <c r="Y347" s="22"/>
      <c r="Z347" s="22"/>
      <c r="AA347" s="22"/>
      <c r="AB347" s="22"/>
      <c r="AC347" s="23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12"/>
      <c r="AV347" s="13"/>
      <c r="AW347" s="12">
        <f>AW346</f>
        <v>139</v>
      </c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>
        <f>DO346*(-1)</f>
        <v>-56.382621436041795</v>
      </c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</row>
    <row r="348" spans="1:120" ht="12.75">
      <c r="A348" s="9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37">
        <f>IF(($B$4/2)&gt;ABS(AV350),0,IF(($B$4/2)&gt;ABS(AV348),1,2))</f>
        <v>2</v>
      </c>
      <c r="T348" s="37">
        <f>AW348</f>
        <v>139</v>
      </c>
      <c r="U348" s="37">
        <f>MAX(AX348:IK348)</f>
        <v>56.382621436041795</v>
      </c>
      <c r="V348" s="37">
        <f>AW349</f>
        <v>139</v>
      </c>
      <c r="W348" s="17">
        <f>MAX(AX349:IK349)</f>
        <v>-56.382621436041795</v>
      </c>
      <c r="X348" s="17">
        <f>((T348-V348)^2+(U348-W348)^2)^0.5</f>
        <v>112.76524287208359</v>
      </c>
      <c r="Y348" s="17">
        <f>AW350</f>
        <v>139</v>
      </c>
      <c r="Z348" s="17">
        <f>MAX(AX350:IK350)</f>
        <v>56.382621436041795</v>
      </c>
      <c r="AA348" s="17">
        <f>AW351</f>
        <v>139</v>
      </c>
      <c r="AB348" s="17">
        <f>MAX(AX351:IK351)</f>
        <v>-56.382621436041795</v>
      </c>
      <c r="AC348" s="17">
        <f>((Y348-AA348)^2+(Z348-AB348)^2)^0.5</f>
        <v>112.76524287208359</v>
      </c>
      <c r="AD348" s="17">
        <f>((AC348+X348)/2)*$C$9</f>
        <v>1353.182914465003</v>
      </c>
      <c r="AE348" s="17">
        <f>((T348-Y348)^2+(U348-Z348)^2)^0.5</f>
        <v>0</v>
      </c>
      <c r="AF348" s="17">
        <f>(AE348/2)/($B$4/2)</f>
        <v>0</v>
      </c>
      <c r="AG348" s="17">
        <f>2*ASIN(AF348)</f>
        <v>0</v>
      </c>
      <c r="AH348" s="17">
        <f>(AG348/(2*PI()))*PI()*($B$4/2)^2</f>
        <v>0</v>
      </c>
      <c r="AI348" s="17">
        <f>(($B$4/2)^2-(AE348/2)^2)^0.5</f>
        <v>150</v>
      </c>
      <c r="AJ348" s="17">
        <f>(AE348*AI348)/2</f>
        <v>0</v>
      </c>
      <c r="AK348" s="17">
        <f>(AH348-AJ348)*2</f>
        <v>0</v>
      </c>
      <c r="AL348" s="17">
        <f>IF(S348=0,AD348+AK348,0)</f>
        <v>0</v>
      </c>
      <c r="AM348" s="17">
        <f>((T348-V348)^2+(U348-W348)^2)^0.5</f>
        <v>112.76524287208359</v>
      </c>
      <c r="AN348" s="17">
        <f>(AM348/2)/($B$4/2)</f>
        <v>0.3758841429069453</v>
      </c>
      <c r="AO348" s="17">
        <f>2*ASIN(AN348)</f>
        <v>0.7707014022680627</v>
      </c>
      <c r="AP348" s="17">
        <f>(AO348/(2*PI()))*PI()*($B$4/2)^2</f>
        <v>8670.390775515705</v>
      </c>
      <c r="AQ348" s="17">
        <f>(($B$4/2)^2-(AM348/2)^2)^0.5</f>
        <v>139</v>
      </c>
      <c r="AR348" s="17">
        <f>(AM348*AQ348)/2</f>
        <v>7837.184379609809</v>
      </c>
      <c r="AS348" s="17">
        <f>IF(S348=1,AP348-AR348,0)</f>
        <v>0</v>
      </c>
      <c r="AT348" s="17">
        <f>AL348+AS348</f>
        <v>0</v>
      </c>
      <c r="AV348" s="3">
        <f>AV346+$C$7</f>
        <v>555</v>
      </c>
      <c r="AW348">
        <f>IF(AV348&lt;$B$4/2,AV348,AW346)</f>
        <v>139</v>
      </c>
      <c r="DP348">
        <f>(($B$4/2)^2-$AW348^2)^0.5</f>
        <v>56.382621436041795</v>
      </c>
    </row>
    <row r="349" spans="1:120" ht="12.75">
      <c r="A349" s="9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37"/>
      <c r="T349" s="37"/>
      <c r="U349" s="37"/>
      <c r="V349" s="37"/>
      <c r="AV349" s="3"/>
      <c r="AW349">
        <f>AW348</f>
        <v>139</v>
      </c>
      <c r="DP349">
        <f>DP348*(-1)</f>
        <v>-56.382621436041795</v>
      </c>
    </row>
    <row r="350" spans="1:121" ht="12.75">
      <c r="A350" s="9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37"/>
      <c r="T350" s="37"/>
      <c r="U350" s="37"/>
      <c r="V350" s="37"/>
      <c r="AV350" s="3">
        <f>AV348+$C$9</f>
        <v>567</v>
      </c>
      <c r="AW350">
        <f>IF(AV350&lt;$B$4/2,AV350,AW348)</f>
        <v>139</v>
      </c>
      <c r="DQ350">
        <f>(($B$4/2)^2-$AW350^2)^0.5</f>
        <v>56.382621436041795</v>
      </c>
    </row>
    <row r="351" spans="1:245" ht="12.75">
      <c r="A351" s="9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37"/>
      <c r="T351" s="39"/>
      <c r="U351" s="39"/>
      <c r="V351" s="39"/>
      <c r="W351" s="22"/>
      <c r="X351" s="22"/>
      <c r="Y351" s="22"/>
      <c r="Z351" s="22"/>
      <c r="AA351" s="22"/>
      <c r="AB351" s="22"/>
      <c r="AC351" s="23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12"/>
      <c r="AV351" s="13"/>
      <c r="AW351" s="12">
        <f>AW350</f>
        <v>139</v>
      </c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>
        <f>DQ350*(-1)</f>
        <v>-56.382621436041795</v>
      </c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</row>
    <row r="352" spans="1:122" ht="12.75">
      <c r="A352" s="9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37">
        <f>IF(($B$4/2)&gt;ABS(AV354),0,IF(($B$4/2)&gt;ABS(AV352),1,2))</f>
        <v>2</v>
      </c>
      <c r="T352" s="37">
        <f>AW352</f>
        <v>139</v>
      </c>
      <c r="U352" s="37">
        <f>MAX(AX352:IK352)</f>
        <v>56.382621436041795</v>
      </c>
      <c r="V352" s="37">
        <f>AW353</f>
        <v>139</v>
      </c>
      <c r="W352" s="17">
        <f>MAX(AX353:IK353)</f>
        <v>-56.382621436041795</v>
      </c>
      <c r="X352" s="17">
        <f>((T352-V352)^2+(U352-W352)^2)^0.5</f>
        <v>112.76524287208359</v>
      </c>
      <c r="Y352" s="17">
        <f>AW354</f>
        <v>139</v>
      </c>
      <c r="Z352" s="17">
        <f>MAX(AX354:IK354)</f>
        <v>56.382621436041795</v>
      </c>
      <c r="AA352" s="17">
        <f>AW355</f>
        <v>139</v>
      </c>
      <c r="AB352" s="17">
        <f>MAX(AX355:IK355)</f>
        <v>-56.382621436041795</v>
      </c>
      <c r="AC352" s="17">
        <f>((Y352-AA352)^2+(Z352-AB352)^2)^0.5</f>
        <v>112.76524287208359</v>
      </c>
      <c r="AD352" s="17">
        <f>((AC352+X352)/2)*$C$9</f>
        <v>1353.182914465003</v>
      </c>
      <c r="AE352" s="17">
        <f>((T352-Y352)^2+(U352-Z352)^2)^0.5</f>
        <v>0</v>
      </c>
      <c r="AF352" s="17">
        <f>(AE352/2)/($B$4/2)</f>
        <v>0</v>
      </c>
      <c r="AG352" s="17">
        <f>2*ASIN(AF352)</f>
        <v>0</v>
      </c>
      <c r="AH352" s="17">
        <f>(AG352/(2*PI()))*PI()*($B$4/2)^2</f>
        <v>0</v>
      </c>
      <c r="AI352" s="17">
        <f>(($B$4/2)^2-(AE352/2)^2)^0.5</f>
        <v>150</v>
      </c>
      <c r="AJ352" s="17">
        <f>(AE352*AI352)/2</f>
        <v>0</v>
      </c>
      <c r="AK352" s="17">
        <f>(AH352-AJ352)*2</f>
        <v>0</v>
      </c>
      <c r="AL352" s="17">
        <f>IF(S352=0,AD352+AK352,0)</f>
        <v>0</v>
      </c>
      <c r="AM352" s="17">
        <f>((T352-V352)^2+(U352-W352)^2)^0.5</f>
        <v>112.76524287208359</v>
      </c>
      <c r="AN352" s="17">
        <f>(AM352/2)/($B$4/2)</f>
        <v>0.3758841429069453</v>
      </c>
      <c r="AO352" s="17">
        <f>2*ASIN(AN352)</f>
        <v>0.7707014022680627</v>
      </c>
      <c r="AP352" s="17">
        <f>(AO352/(2*PI()))*PI()*($B$4/2)^2</f>
        <v>8670.390775515705</v>
      </c>
      <c r="AQ352" s="17">
        <f>(($B$4/2)^2-(AM352/2)^2)^0.5</f>
        <v>139</v>
      </c>
      <c r="AR352" s="17">
        <f>(AM352*AQ352)/2</f>
        <v>7837.184379609809</v>
      </c>
      <c r="AS352" s="17">
        <f>IF(S352=1,AP352-AR352,0)</f>
        <v>0</v>
      </c>
      <c r="AT352" s="17">
        <f>AL352+AS352</f>
        <v>0</v>
      </c>
      <c r="AV352" s="3">
        <f>AV350+$C$7</f>
        <v>607</v>
      </c>
      <c r="AW352">
        <f>IF(AV352&lt;$B$4/2,AV352,AW350)</f>
        <v>139</v>
      </c>
      <c r="DR352">
        <f>(($B$4/2)^2-$AW352^2)^0.5</f>
        <v>56.382621436041795</v>
      </c>
    </row>
    <row r="353" spans="1:122" ht="12.75">
      <c r="A353" s="9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37"/>
      <c r="T353" s="37"/>
      <c r="U353" s="37"/>
      <c r="V353" s="37"/>
      <c r="AV353" s="3"/>
      <c r="AW353">
        <f>AW352</f>
        <v>139</v>
      </c>
      <c r="DR353">
        <f>DR352*(-1)</f>
        <v>-56.382621436041795</v>
      </c>
    </row>
    <row r="354" spans="1:123" ht="12.75">
      <c r="A354" s="9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37"/>
      <c r="T354" s="37"/>
      <c r="U354" s="37"/>
      <c r="V354" s="37"/>
      <c r="AV354" s="3">
        <f>AV352+$C$9</f>
        <v>619</v>
      </c>
      <c r="AW354">
        <f>IF(AV354&lt;$B$4/2,AV354,AW352)</f>
        <v>139</v>
      </c>
      <c r="DS354">
        <f>(($B$4/2)^2-$AW354^2)^0.5</f>
        <v>56.382621436041795</v>
      </c>
    </row>
    <row r="355" spans="1:245" ht="12.75">
      <c r="A355" s="9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37"/>
      <c r="T355" s="39"/>
      <c r="U355" s="39"/>
      <c r="V355" s="39"/>
      <c r="W355" s="22"/>
      <c r="X355" s="22"/>
      <c r="Y355" s="22"/>
      <c r="Z355" s="22"/>
      <c r="AA355" s="22"/>
      <c r="AB355" s="22"/>
      <c r="AC355" s="23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12"/>
      <c r="AV355" s="13"/>
      <c r="AW355" s="12">
        <f>AW354</f>
        <v>139</v>
      </c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>
        <f>DS354*(-1)</f>
        <v>-56.382621436041795</v>
      </c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</row>
    <row r="356" spans="1:124" ht="12.75">
      <c r="A356" s="9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37">
        <f>IF(($B$4/2)&gt;ABS(AV358),0,IF(($B$4/2)&gt;ABS(AV356),1,2))</f>
        <v>2</v>
      </c>
      <c r="T356" s="37">
        <f>AW356</f>
        <v>139</v>
      </c>
      <c r="U356" s="37">
        <f>MAX(AX356:IK356)</f>
        <v>56.382621436041795</v>
      </c>
      <c r="V356" s="37">
        <f>AW357</f>
        <v>139</v>
      </c>
      <c r="W356" s="17">
        <f>MAX(AX357:IK357)</f>
        <v>-56.382621436041795</v>
      </c>
      <c r="X356" s="17">
        <f>((T356-V356)^2+(U356-W356)^2)^0.5</f>
        <v>112.76524287208359</v>
      </c>
      <c r="Y356" s="17">
        <f>AW358</f>
        <v>139</v>
      </c>
      <c r="Z356" s="17">
        <f>MAX(AX358:IK358)</f>
        <v>56.382621436041795</v>
      </c>
      <c r="AA356" s="17">
        <f>AW359</f>
        <v>139</v>
      </c>
      <c r="AB356" s="17">
        <f>MAX(AX359:IK359)</f>
        <v>-56.382621436041795</v>
      </c>
      <c r="AC356" s="17">
        <f>((Y356-AA356)^2+(Z356-AB356)^2)^0.5</f>
        <v>112.76524287208359</v>
      </c>
      <c r="AD356" s="17">
        <f>((AC356+X356)/2)*$C$9</f>
        <v>1353.182914465003</v>
      </c>
      <c r="AE356" s="17">
        <f>((T356-Y356)^2+(U356-Z356)^2)^0.5</f>
        <v>0</v>
      </c>
      <c r="AF356" s="17">
        <f>(AE356/2)/($B$4/2)</f>
        <v>0</v>
      </c>
      <c r="AG356" s="17">
        <f>2*ASIN(AF356)</f>
        <v>0</v>
      </c>
      <c r="AH356" s="17">
        <f>(AG356/(2*PI()))*PI()*($B$4/2)^2</f>
        <v>0</v>
      </c>
      <c r="AI356" s="17">
        <f>(($B$4/2)^2-(AE356/2)^2)^0.5</f>
        <v>150</v>
      </c>
      <c r="AJ356" s="17">
        <f>(AE356*AI356)/2</f>
        <v>0</v>
      </c>
      <c r="AK356" s="17">
        <f>(AH356-AJ356)*2</f>
        <v>0</v>
      </c>
      <c r="AL356" s="17">
        <f>IF(S356=0,AD356+AK356,0)</f>
        <v>0</v>
      </c>
      <c r="AM356" s="17">
        <f>((T356-V356)^2+(U356-W356)^2)^0.5</f>
        <v>112.76524287208359</v>
      </c>
      <c r="AN356" s="17">
        <f>(AM356/2)/($B$4/2)</f>
        <v>0.3758841429069453</v>
      </c>
      <c r="AO356" s="17">
        <f>2*ASIN(AN356)</f>
        <v>0.7707014022680627</v>
      </c>
      <c r="AP356" s="17">
        <f>(AO356/(2*PI()))*PI()*($B$4/2)^2</f>
        <v>8670.390775515705</v>
      </c>
      <c r="AQ356" s="17">
        <f>(($B$4/2)^2-(AM356/2)^2)^0.5</f>
        <v>139</v>
      </c>
      <c r="AR356" s="17">
        <f>(AM356*AQ356)/2</f>
        <v>7837.184379609809</v>
      </c>
      <c r="AS356" s="17">
        <f>IF(S356=1,AP356-AR356,0)</f>
        <v>0</v>
      </c>
      <c r="AT356" s="17">
        <f>AL356+AS356</f>
        <v>0</v>
      </c>
      <c r="AV356" s="3">
        <f>AV354+$C$7</f>
        <v>659</v>
      </c>
      <c r="AW356">
        <f>IF(AV356&lt;$B$4/2,AV356,AW354)</f>
        <v>139</v>
      </c>
      <c r="DT356">
        <f>(($B$4/2)^2-$AW356^2)^0.5</f>
        <v>56.382621436041795</v>
      </c>
    </row>
    <row r="357" spans="1:124" ht="12.75">
      <c r="A357" s="9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37"/>
      <c r="T357" s="37"/>
      <c r="U357" s="37"/>
      <c r="V357" s="37"/>
      <c r="AV357" s="3"/>
      <c r="AW357">
        <f>AW356</f>
        <v>139</v>
      </c>
      <c r="DT357">
        <f>DT356*(-1)</f>
        <v>-56.382621436041795</v>
      </c>
    </row>
    <row r="358" spans="1:125" ht="12.75">
      <c r="A358" s="9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37"/>
      <c r="T358" s="37"/>
      <c r="U358" s="37"/>
      <c r="V358" s="37"/>
      <c r="AV358" s="3">
        <f>AV356+$C$9</f>
        <v>671</v>
      </c>
      <c r="AW358">
        <f>IF(AV358&lt;$B$4/2,AV358,AW356)</f>
        <v>139</v>
      </c>
      <c r="DU358">
        <f>(($B$4/2)^2-$AW358^2)^0.5</f>
        <v>56.382621436041795</v>
      </c>
    </row>
    <row r="359" spans="1:245" ht="12.75">
      <c r="A359" s="9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37"/>
      <c r="T359" s="39"/>
      <c r="U359" s="39"/>
      <c r="V359" s="39"/>
      <c r="W359" s="22"/>
      <c r="X359" s="22"/>
      <c r="Y359" s="22"/>
      <c r="Z359" s="22"/>
      <c r="AA359" s="22"/>
      <c r="AB359" s="22"/>
      <c r="AC359" s="23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12"/>
      <c r="AV359" s="13"/>
      <c r="AW359" s="12">
        <f>AW358</f>
        <v>139</v>
      </c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>
        <f>DU358*(-1)</f>
        <v>-56.382621436041795</v>
      </c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</row>
    <row r="360" spans="1:126" ht="12.75">
      <c r="A360" s="9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37">
        <f>IF(($B$4/2)&gt;ABS(AV362),0,IF(($B$4/2)&gt;ABS(AV360),1,2))</f>
        <v>2</v>
      </c>
      <c r="T360" s="37">
        <f>AW360</f>
        <v>139</v>
      </c>
      <c r="U360" s="37">
        <f>MAX(AX360:IK360)</f>
        <v>56.382621436041795</v>
      </c>
      <c r="V360" s="37">
        <f>AW361</f>
        <v>139</v>
      </c>
      <c r="W360" s="17">
        <f>MAX(AX361:IK361)</f>
        <v>-56.382621436041795</v>
      </c>
      <c r="X360" s="17">
        <f>((T360-V360)^2+(U360-W360)^2)^0.5</f>
        <v>112.76524287208359</v>
      </c>
      <c r="Y360" s="17">
        <f>AW362</f>
        <v>139</v>
      </c>
      <c r="Z360" s="17">
        <f>MAX(AX362:IK362)</f>
        <v>56.382621436041795</v>
      </c>
      <c r="AA360" s="17">
        <f>AW363</f>
        <v>139</v>
      </c>
      <c r="AB360" s="17">
        <f>MAX(AX363:IK363)</f>
        <v>-56.382621436041795</v>
      </c>
      <c r="AC360" s="17">
        <f>((Y360-AA360)^2+(Z360-AB360)^2)^0.5</f>
        <v>112.76524287208359</v>
      </c>
      <c r="AD360" s="17">
        <f>((AC360+X360)/2)*$C$9</f>
        <v>1353.182914465003</v>
      </c>
      <c r="AE360" s="17">
        <f>((T360-Y360)^2+(U360-Z360)^2)^0.5</f>
        <v>0</v>
      </c>
      <c r="AF360" s="17">
        <f>(AE360/2)/($B$4/2)</f>
        <v>0</v>
      </c>
      <c r="AG360" s="17">
        <f>2*ASIN(AF360)</f>
        <v>0</v>
      </c>
      <c r="AH360" s="17">
        <f>(AG360/(2*PI()))*PI()*($B$4/2)^2</f>
        <v>0</v>
      </c>
      <c r="AI360" s="17">
        <f>(($B$4/2)^2-(AE360/2)^2)^0.5</f>
        <v>150</v>
      </c>
      <c r="AJ360" s="17">
        <f>(AE360*AI360)/2</f>
        <v>0</v>
      </c>
      <c r="AK360" s="17">
        <f>(AH360-AJ360)*2</f>
        <v>0</v>
      </c>
      <c r="AL360" s="17">
        <f>IF(S360=0,AD360+AK360,0)</f>
        <v>0</v>
      </c>
      <c r="AM360" s="17">
        <f>((T360-V360)^2+(U360-W360)^2)^0.5</f>
        <v>112.76524287208359</v>
      </c>
      <c r="AN360" s="17">
        <f>(AM360/2)/($B$4/2)</f>
        <v>0.3758841429069453</v>
      </c>
      <c r="AO360" s="17">
        <f>2*ASIN(AN360)</f>
        <v>0.7707014022680627</v>
      </c>
      <c r="AP360" s="17">
        <f>(AO360/(2*PI()))*PI()*($B$4/2)^2</f>
        <v>8670.390775515705</v>
      </c>
      <c r="AQ360" s="17">
        <f>(($B$4/2)^2-(AM360/2)^2)^0.5</f>
        <v>139</v>
      </c>
      <c r="AR360" s="17">
        <f>(AM360*AQ360)/2</f>
        <v>7837.184379609809</v>
      </c>
      <c r="AS360" s="17">
        <f>IF(S360=1,AP360-AR360,0)</f>
        <v>0</v>
      </c>
      <c r="AT360" s="17">
        <f>AL360+AS360</f>
        <v>0</v>
      </c>
      <c r="AV360" s="3">
        <f>AV358+$C$7</f>
        <v>711</v>
      </c>
      <c r="AW360">
        <f>IF(AV360&lt;$B$4/2,AV360,AW358)</f>
        <v>139</v>
      </c>
      <c r="DV360">
        <f>(($B$4/2)^2-$AW360^2)^0.5</f>
        <v>56.382621436041795</v>
      </c>
    </row>
    <row r="361" spans="1:126" ht="12.75">
      <c r="A361" s="9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37"/>
      <c r="T361" s="37"/>
      <c r="U361" s="37"/>
      <c r="V361" s="37"/>
      <c r="AV361" s="3"/>
      <c r="AW361">
        <f>AW360</f>
        <v>139</v>
      </c>
      <c r="DV361">
        <f>DV360*(-1)</f>
        <v>-56.382621436041795</v>
      </c>
    </row>
    <row r="362" spans="1:127" ht="12.75">
      <c r="A362" s="9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37"/>
      <c r="T362" s="37"/>
      <c r="U362" s="37"/>
      <c r="V362" s="37"/>
      <c r="AV362" s="3">
        <f>AV360+$C$9</f>
        <v>723</v>
      </c>
      <c r="AW362">
        <f>IF(AV362&lt;$B$4/2,AV362,AW360)</f>
        <v>139</v>
      </c>
      <c r="DW362">
        <f>(($B$4/2)^2-$AW362^2)^0.5</f>
        <v>56.382621436041795</v>
      </c>
    </row>
    <row r="363" spans="1:245" ht="12.75">
      <c r="A363" s="9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37"/>
      <c r="T363" s="39"/>
      <c r="U363" s="39"/>
      <c r="V363" s="39"/>
      <c r="W363" s="22"/>
      <c r="X363" s="22"/>
      <c r="Y363" s="22"/>
      <c r="Z363" s="22"/>
      <c r="AA363" s="22"/>
      <c r="AB363" s="22"/>
      <c r="AC363" s="23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12"/>
      <c r="AV363" s="13"/>
      <c r="AW363" s="12">
        <f>AW362</f>
        <v>139</v>
      </c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>
        <f>DW362*(-1)</f>
        <v>-56.382621436041795</v>
      </c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</row>
    <row r="364" spans="1:128" ht="12.75">
      <c r="A364" s="9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37">
        <f>IF(($B$4/2)&gt;ABS(AV366),0,IF(($B$4/2)&gt;ABS(AV364),1,2))</f>
        <v>2</v>
      </c>
      <c r="T364" s="37">
        <f>AW364</f>
        <v>139</v>
      </c>
      <c r="U364" s="37">
        <f>MAX(AX364:IK364)</f>
        <v>56.382621436041795</v>
      </c>
      <c r="V364" s="37">
        <f>AW365</f>
        <v>139</v>
      </c>
      <c r="W364" s="17">
        <f>MAX(AX365:IK365)</f>
        <v>-56.382621436041795</v>
      </c>
      <c r="X364" s="17">
        <f>((T364-V364)^2+(U364-W364)^2)^0.5</f>
        <v>112.76524287208359</v>
      </c>
      <c r="Y364" s="17">
        <f>AW366</f>
        <v>139</v>
      </c>
      <c r="Z364" s="17">
        <f>MAX(AX366:IK366)</f>
        <v>56.382621436041795</v>
      </c>
      <c r="AA364" s="17">
        <f>AW367</f>
        <v>139</v>
      </c>
      <c r="AB364" s="17">
        <f>MAX(AX367:IK367)</f>
        <v>-56.382621436041795</v>
      </c>
      <c r="AC364" s="17">
        <f>((Y364-AA364)^2+(Z364-AB364)^2)^0.5</f>
        <v>112.76524287208359</v>
      </c>
      <c r="AD364" s="17">
        <f>((AC364+X364)/2)*$C$9</f>
        <v>1353.182914465003</v>
      </c>
      <c r="AE364" s="17">
        <f>((T364-Y364)^2+(U364-Z364)^2)^0.5</f>
        <v>0</v>
      </c>
      <c r="AF364" s="17">
        <f>(AE364/2)/($B$4/2)</f>
        <v>0</v>
      </c>
      <c r="AG364" s="17">
        <f>2*ASIN(AF364)</f>
        <v>0</v>
      </c>
      <c r="AH364" s="17">
        <f>(AG364/(2*PI()))*PI()*($B$4/2)^2</f>
        <v>0</v>
      </c>
      <c r="AI364" s="17">
        <f>(($B$4/2)^2-(AE364/2)^2)^0.5</f>
        <v>150</v>
      </c>
      <c r="AJ364" s="17">
        <f>(AE364*AI364)/2</f>
        <v>0</v>
      </c>
      <c r="AK364" s="17">
        <f>(AH364-AJ364)*2</f>
        <v>0</v>
      </c>
      <c r="AL364" s="17">
        <f>IF(S364=0,AD364+AK364,0)</f>
        <v>0</v>
      </c>
      <c r="AM364" s="17">
        <f>((T364-V364)^2+(U364-W364)^2)^0.5</f>
        <v>112.76524287208359</v>
      </c>
      <c r="AN364" s="17">
        <f>(AM364/2)/($B$4/2)</f>
        <v>0.3758841429069453</v>
      </c>
      <c r="AO364" s="17">
        <f>2*ASIN(AN364)</f>
        <v>0.7707014022680627</v>
      </c>
      <c r="AP364" s="17">
        <f>(AO364/(2*PI()))*PI()*($B$4/2)^2</f>
        <v>8670.390775515705</v>
      </c>
      <c r="AQ364" s="17">
        <f>(($B$4/2)^2-(AM364/2)^2)^0.5</f>
        <v>139</v>
      </c>
      <c r="AR364" s="17">
        <f>(AM364*AQ364)/2</f>
        <v>7837.184379609809</v>
      </c>
      <c r="AS364" s="17">
        <f>IF(S364=1,AP364-AR364,0)</f>
        <v>0</v>
      </c>
      <c r="AT364" s="17">
        <f>AL364+AS364</f>
        <v>0</v>
      </c>
      <c r="AV364" s="3">
        <f>AV362+$C$7</f>
        <v>763</v>
      </c>
      <c r="AW364">
        <f>IF(AV364&lt;$B$4/2,AV364,AW362)</f>
        <v>139</v>
      </c>
      <c r="DX364">
        <f>(($B$4/2)^2-$AW364^2)^0.5</f>
        <v>56.382621436041795</v>
      </c>
    </row>
    <row r="365" spans="1:128" ht="12.75">
      <c r="A365" s="9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37"/>
      <c r="T365" s="37"/>
      <c r="U365" s="37"/>
      <c r="V365" s="37"/>
      <c r="AV365" s="3"/>
      <c r="AW365">
        <f>AW364</f>
        <v>139</v>
      </c>
      <c r="DX365">
        <f>DX364*(-1)</f>
        <v>-56.382621436041795</v>
      </c>
    </row>
    <row r="366" spans="1:129" ht="12.75">
      <c r="A366" s="9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37"/>
      <c r="T366" s="37"/>
      <c r="U366" s="37"/>
      <c r="V366" s="37"/>
      <c r="AV366" s="3">
        <f>AV364+$C$9</f>
        <v>775</v>
      </c>
      <c r="AW366">
        <f>IF(AV366&lt;$B$4/2,AV366,AW364)</f>
        <v>139</v>
      </c>
      <c r="DY366">
        <f>(($B$4/2)^2-$AW366^2)^0.5</f>
        <v>56.382621436041795</v>
      </c>
    </row>
    <row r="367" spans="1:245" ht="12.75">
      <c r="A367" s="9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37"/>
      <c r="T367" s="39"/>
      <c r="U367" s="39"/>
      <c r="V367" s="39"/>
      <c r="W367" s="22"/>
      <c r="X367" s="22"/>
      <c r="Y367" s="22"/>
      <c r="Z367" s="22"/>
      <c r="AA367" s="22"/>
      <c r="AB367" s="22"/>
      <c r="AC367" s="23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12"/>
      <c r="AV367" s="13"/>
      <c r="AW367" s="12">
        <f>AW366</f>
        <v>139</v>
      </c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>
        <f>DY366*(-1)</f>
        <v>-56.382621436041795</v>
      </c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</row>
    <row r="368" spans="1:130" ht="12.75">
      <c r="A368" s="9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37">
        <f>IF(($B$4/2)&gt;ABS(AV370),0,IF(($B$4/2)&gt;ABS(AV368),1,2))</f>
        <v>2</v>
      </c>
      <c r="T368" s="37">
        <f>AW368</f>
        <v>139</v>
      </c>
      <c r="U368" s="37">
        <f>MAX(AX368:IK368)</f>
        <v>56.382621436041795</v>
      </c>
      <c r="V368" s="37">
        <f>AW369</f>
        <v>139</v>
      </c>
      <c r="W368" s="17">
        <f>MAX(AX369:IK369)</f>
        <v>-56.382621436041795</v>
      </c>
      <c r="X368" s="17">
        <f>((T368-V368)^2+(U368-W368)^2)^0.5</f>
        <v>112.76524287208359</v>
      </c>
      <c r="Y368" s="17">
        <f>AW370</f>
        <v>139</v>
      </c>
      <c r="Z368" s="17">
        <f>MAX(AX370:IK370)</f>
        <v>56.382621436041795</v>
      </c>
      <c r="AA368" s="17">
        <f>AW371</f>
        <v>139</v>
      </c>
      <c r="AB368" s="17">
        <f>MAX(AX371:IK371)</f>
        <v>-56.382621436041795</v>
      </c>
      <c r="AC368" s="17">
        <f>((Y368-AA368)^2+(Z368-AB368)^2)^0.5</f>
        <v>112.76524287208359</v>
      </c>
      <c r="AD368" s="17">
        <f>((AC368+X368)/2)*$C$9</f>
        <v>1353.182914465003</v>
      </c>
      <c r="AE368" s="17">
        <f>((T368-Y368)^2+(U368-Z368)^2)^0.5</f>
        <v>0</v>
      </c>
      <c r="AF368" s="17">
        <f>(AE368/2)/($B$4/2)</f>
        <v>0</v>
      </c>
      <c r="AG368" s="17">
        <f>2*ASIN(AF368)</f>
        <v>0</v>
      </c>
      <c r="AH368" s="17">
        <f>(AG368/(2*PI()))*PI()*($B$4/2)^2</f>
        <v>0</v>
      </c>
      <c r="AI368" s="17">
        <f>(($B$4/2)^2-(AE368/2)^2)^0.5</f>
        <v>150</v>
      </c>
      <c r="AJ368" s="17">
        <f>(AE368*AI368)/2</f>
        <v>0</v>
      </c>
      <c r="AK368" s="17">
        <f>(AH368-AJ368)*2</f>
        <v>0</v>
      </c>
      <c r="AL368" s="17">
        <f>IF(S368=0,AD368+AK368,0)</f>
        <v>0</v>
      </c>
      <c r="AM368" s="17">
        <f>((T368-V368)^2+(U368-W368)^2)^0.5</f>
        <v>112.76524287208359</v>
      </c>
      <c r="AN368" s="17">
        <f>(AM368/2)/($B$4/2)</f>
        <v>0.3758841429069453</v>
      </c>
      <c r="AO368" s="17">
        <f>2*ASIN(AN368)</f>
        <v>0.7707014022680627</v>
      </c>
      <c r="AP368" s="17">
        <f>(AO368/(2*PI()))*PI()*($B$4/2)^2</f>
        <v>8670.390775515705</v>
      </c>
      <c r="AQ368" s="17">
        <f>(($B$4/2)^2-(AM368/2)^2)^0.5</f>
        <v>139</v>
      </c>
      <c r="AR368" s="17">
        <f>(AM368*AQ368)/2</f>
        <v>7837.184379609809</v>
      </c>
      <c r="AS368" s="17">
        <f>IF(S368=1,AP368-AR368,0)</f>
        <v>0</v>
      </c>
      <c r="AT368" s="17">
        <f>AL368+AS368</f>
        <v>0</v>
      </c>
      <c r="AV368" s="3">
        <f>AV366+$C$7</f>
        <v>815</v>
      </c>
      <c r="AW368">
        <f>IF(AV368&lt;$B$4/2,AV368,AW366)</f>
        <v>139</v>
      </c>
      <c r="DZ368">
        <f>(($B$4/2)^2-$AW368^2)^0.5</f>
        <v>56.382621436041795</v>
      </c>
    </row>
    <row r="369" spans="1:130" ht="12.75">
      <c r="A369" s="9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37"/>
      <c r="T369" s="37"/>
      <c r="U369" s="37"/>
      <c r="V369" s="37"/>
      <c r="AV369" s="3"/>
      <c r="AW369">
        <f>AW368</f>
        <v>139</v>
      </c>
      <c r="DZ369">
        <f>DZ368*(-1)</f>
        <v>-56.382621436041795</v>
      </c>
    </row>
    <row r="370" spans="1:131" ht="12.75">
      <c r="A370" s="9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37"/>
      <c r="T370" s="37"/>
      <c r="U370" s="37"/>
      <c r="V370" s="37"/>
      <c r="AV370" s="3">
        <f>AV368+$C$9</f>
        <v>827</v>
      </c>
      <c r="AW370">
        <f>IF(AV370&lt;$B$4/2,AV370,AW368)</f>
        <v>139</v>
      </c>
      <c r="EA370">
        <f>(($B$4/2)^2-$AW370^2)^0.5</f>
        <v>56.382621436041795</v>
      </c>
    </row>
    <row r="371" spans="1:245" ht="12.75">
      <c r="A371" s="9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37"/>
      <c r="T371" s="39"/>
      <c r="U371" s="39"/>
      <c r="V371" s="39"/>
      <c r="W371" s="22"/>
      <c r="X371" s="22"/>
      <c r="Y371" s="22"/>
      <c r="Z371" s="22"/>
      <c r="AA371" s="22"/>
      <c r="AB371" s="22"/>
      <c r="AC371" s="23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12"/>
      <c r="AV371" s="13"/>
      <c r="AW371" s="12">
        <f>AW370</f>
        <v>139</v>
      </c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>
        <f>EA370*(-1)</f>
        <v>-56.382621436041795</v>
      </c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</row>
    <row r="372" spans="1:132" ht="12.75">
      <c r="A372" s="9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37">
        <f>IF(($B$4/2)&gt;ABS(AV374),0,IF(($B$4/2)&gt;ABS(AV372),1,2))</f>
        <v>2</v>
      </c>
      <c r="T372" s="37">
        <f>AW372</f>
        <v>139</v>
      </c>
      <c r="U372" s="37">
        <f>MAX(AX372:IK372)</f>
        <v>56.382621436041795</v>
      </c>
      <c r="V372" s="37">
        <f>AW373</f>
        <v>139</v>
      </c>
      <c r="W372" s="17">
        <f>MAX(AX373:IK373)</f>
        <v>-56.382621436041795</v>
      </c>
      <c r="X372" s="17">
        <f>((T372-V372)^2+(U372-W372)^2)^0.5</f>
        <v>112.76524287208359</v>
      </c>
      <c r="Y372" s="17">
        <f>AW374</f>
        <v>139</v>
      </c>
      <c r="Z372" s="17">
        <f>MAX(AX374:IK374)</f>
        <v>56.382621436041795</v>
      </c>
      <c r="AA372" s="17">
        <f>AW375</f>
        <v>139</v>
      </c>
      <c r="AB372" s="17">
        <f>MAX(AX375:IK375)</f>
        <v>-56.382621436041795</v>
      </c>
      <c r="AC372" s="17">
        <f>((Y372-AA372)^2+(Z372-AB372)^2)^0.5</f>
        <v>112.76524287208359</v>
      </c>
      <c r="AD372" s="17">
        <f>((AC372+X372)/2)*$C$9</f>
        <v>1353.182914465003</v>
      </c>
      <c r="AE372" s="17">
        <f>((T372-Y372)^2+(U372-Z372)^2)^0.5</f>
        <v>0</v>
      </c>
      <c r="AF372" s="17">
        <f>(AE372/2)/($B$4/2)</f>
        <v>0</v>
      </c>
      <c r="AG372" s="17">
        <f>2*ASIN(AF372)</f>
        <v>0</v>
      </c>
      <c r="AH372" s="17">
        <f>(AG372/(2*PI()))*PI()*($B$4/2)^2</f>
        <v>0</v>
      </c>
      <c r="AI372" s="17">
        <f>(($B$4/2)^2-(AE372/2)^2)^0.5</f>
        <v>150</v>
      </c>
      <c r="AJ372" s="17">
        <f>(AE372*AI372)/2</f>
        <v>0</v>
      </c>
      <c r="AK372" s="17">
        <f>(AH372-AJ372)*2</f>
        <v>0</v>
      </c>
      <c r="AL372" s="17">
        <f>IF(S372=0,AD372+AK372,0)</f>
        <v>0</v>
      </c>
      <c r="AM372" s="17">
        <f>((T372-V372)^2+(U372-W372)^2)^0.5</f>
        <v>112.76524287208359</v>
      </c>
      <c r="AN372" s="17">
        <f>(AM372/2)/($B$4/2)</f>
        <v>0.3758841429069453</v>
      </c>
      <c r="AO372" s="17">
        <f>2*ASIN(AN372)</f>
        <v>0.7707014022680627</v>
      </c>
      <c r="AP372" s="17">
        <f>(AO372/(2*PI()))*PI()*($B$4/2)^2</f>
        <v>8670.390775515705</v>
      </c>
      <c r="AQ372" s="17">
        <f>(($B$4/2)^2-(AM372/2)^2)^0.5</f>
        <v>139</v>
      </c>
      <c r="AR372" s="17">
        <f>(AM372*AQ372)/2</f>
        <v>7837.184379609809</v>
      </c>
      <c r="AS372" s="17">
        <f>IF(S372=1,AP372-AR372,0)</f>
        <v>0</v>
      </c>
      <c r="AT372" s="17">
        <f>AL372+AS372</f>
        <v>0</v>
      </c>
      <c r="AV372" s="3">
        <f>AV370+$C$7</f>
        <v>867</v>
      </c>
      <c r="AW372">
        <f>IF(AV372&lt;$B$4/2,AV372,AW370)</f>
        <v>139</v>
      </c>
      <c r="EB372">
        <f>(($B$4/2)^2-$AW372^2)^0.5</f>
        <v>56.382621436041795</v>
      </c>
    </row>
    <row r="373" spans="1:132" ht="12.75">
      <c r="A373" s="9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37"/>
      <c r="T373" s="37"/>
      <c r="U373" s="37"/>
      <c r="V373" s="37"/>
      <c r="AV373" s="3"/>
      <c r="AW373">
        <f>AW372</f>
        <v>139</v>
      </c>
      <c r="EB373">
        <f>EB372*(-1)</f>
        <v>-56.382621436041795</v>
      </c>
    </row>
    <row r="374" spans="1:133" ht="12.75">
      <c r="A374" s="9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37"/>
      <c r="T374" s="37"/>
      <c r="U374" s="37"/>
      <c r="V374" s="37"/>
      <c r="AV374" s="3">
        <f>AV372+$C$9</f>
        <v>879</v>
      </c>
      <c r="AW374">
        <f>IF(AV374&lt;$B$4/2,AV374,AW372)</f>
        <v>139</v>
      </c>
      <c r="EC374">
        <f>(($B$4/2)^2-$AW374^2)^0.5</f>
        <v>56.382621436041795</v>
      </c>
    </row>
    <row r="375" spans="1:245" ht="12.75">
      <c r="A375" s="9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37"/>
      <c r="T375" s="39"/>
      <c r="U375" s="39"/>
      <c r="V375" s="39"/>
      <c r="W375" s="22"/>
      <c r="X375" s="22"/>
      <c r="Y375" s="22"/>
      <c r="Z375" s="22"/>
      <c r="AA375" s="22"/>
      <c r="AB375" s="22"/>
      <c r="AC375" s="23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12"/>
      <c r="AV375" s="13"/>
      <c r="AW375" s="12">
        <f>AW374</f>
        <v>139</v>
      </c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>
        <f>EC374*(-1)</f>
        <v>-56.382621436041795</v>
      </c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</row>
    <row r="376" spans="19:134" ht="12.75">
      <c r="S376" s="17">
        <f>IF(($B$4/2)&gt;ABS(AV378),0,IF(($B$4/2)&gt;ABS(AV376),1,2))</f>
        <v>2</v>
      </c>
      <c r="T376" s="17">
        <f>AW376</f>
        <v>139</v>
      </c>
      <c r="U376" s="17">
        <f>MAX(AX376:IK376)</f>
        <v>56.382621436041795</v>
      </c>
      <c r="V376" s="17">
        <f>AW377</f>
        <v>139</v>
      </c>
      <c r="W376" s="17">
        <f>MAX(AX377:IK377)</f>
        <v>-56.382621436041795</v>
      </c>
      <c r="X376" s="17">
        <f>((T376-V376)^2+(U376-W376)^2)^0.5</f>
        <v>112.76524287208359</v>
      </c>
      <c r="Y376" s="17">
        <f>AW378</f>
        <v>139</v>
      </c>
      <c r="Z376" s="17">
        <f>MAX(AX378:IK378)</f>
        <v>56.382621436041795</v>
      </c>
      <c r="AA376" s="17">
        <f>AW379</f>
        <v>139</v>
      </c>
      <c r="AB376" s="17">
        <f>MAX(AX379:IK379)</f>
        <v>-56.382621436041795</v>
      </c>
      <c r="AC376" s="17">
        <f>((Y376-AA376)^2+(Z376-AB376)^2)^0.5</f>
        <v>112.76524287208359</v>
      </c>
      <c r="AD376" s="17">
        <f>((AC376+X376)/2)*$C$9</f>
        <v>1353.182914465003</v>
      </c>
      <c r="AE376" s="17">
        <f>((T376-Y376)^2+(U376-Z376)^2)^0.5</f>
        <v>0</v>
      </c>
      <c r="AF376" s="17">
        <f>(AE376/2)/($B$4/2)</f>
        <v>0</v>
      </c>
      <c r="AG376" s="17">
        <f>2*ASIN(AF376)</f>
        <v>0</v>
      </c>
      <c r="AH376" s="17">
        <f>(AG376/(2*PI()))*PI()*($B$4/2)^2</f>
        <v>0</v>
      </c>
      <c r="AI376" s="17">
        <f>(($B$4/2)^2-(AE376/2)^2)^0.5</f>
        <v>150</v>
      </c>
      <c r="AJ376" s="17">
        <f>(AE376*AI376)/2</f>
        <v>0</v>
      </c>
      <c r="AK376" s="17">
        <f>(AH376-AJ376)*2</f>
        <v>0</v>
      </c>
      <c r="AL376" s="17">
        <f>IF(S376=0,AD376+AK376,0)</f>
        <v>0</v>
      </c>
      <c r="AM376" s="17">
        <f>((T376-V376)^2+(U376-W376)^2)^0.5</f>
        <v>112.76524287208359</v>
      </c>
      <c r="AN376" s="17">
        <f>(AM376/2)/($B$4/2)</f>
        <v>0.3758841429069453</v>
      </c>
      <c r="AO376" s="17">
        <f>2*ASIN(AN376)</f>
        <v>0.7707014022680627</v>
      </c>
      <c r="AP376" s="17">
        <f>(AO376/(2*PI()))*PI()*($B$4/2)^2</f>
        <v>8670.390775515705</v>
      </c>
      <c r="AQ376" s="17">
        <f>(($B$4/2)^2-(AM376/2)^2)^0.5</f>
        <v>139</v>
      </c>
      <c r="AR376" s="17">
        <f>(AM376*AQ376)/2</f>
        <v>7837.184379609809</v>
      </c>
      <c r="AS376" s="17">
        <f>IF(S376=1,AP376-AR376,0)</f>
        <v>0</v>
      </c>
      <c r="AT376" s="17">
        <f>AL376+AS376</f>
        <v>0</v>
      </c>
      <c r="AV376" s="3">
        <f>AV374+$C$7</f>
        <v>919</v>
      </c>
      <c r="AW376">
        <f>IF(AV376&lt;$B$4/2,AV376,AW374)</f>
        <v>139</v>
      </c>
      <c r="ED376">
        <f>(($B$4/2)^2-$AW376^2)^0.5</f>
        <v>56.382621436041795</v>
      </c>
    </row>
    <row r="377" spans="48:134" ht="12.75">
      <c r="AV377" s="3"/>
      <c r="AW377">
        <f>AW376</f>
        <v>139</v>
      </c>
      <c r="ED377">
        <f>ED376*(-1)</f>
        <v>-56.382621436041795</v>
      </c>
    </row>
    <row r="378" spans="48:135" ht="12.75">
      <c r="AV378" s="3">
        <f>AV376+$C$9</f>
        <v>931</v>
      </c>
      <c r="AW378">
        <f>IF(AV378&lt;$B$4/2,AV378,AW376)</f>
        <v>139</v>
      </c>
      <c r="EE378">
        <f>(($B$4/2)^2-$AW378^2)^0.5</f>
        <v>56.382621436041795</v>
      </c>
    </row>
    <row r="379" spans="20:245" ht="12.75">
      <c r="T379" s="22"/>
      <c r="U379" s="22"/>
      <c r="V379" s="22"/>
      <c r="W379" s="22"/>
      <c r="X379" s="22"/>
      <c r="Y379" s="22"/>
      <c r="Z379" s="22"/>
      <c r="AA379" s="22"/>
      <c r="AB379" s="22"/>
      <c r="AC379" s="23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12"/>
      <c r="AV379" s="13"/>
      <c r="AW379" s="12">
        <f>AW378</f>
        <v>139</v>
      </c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>
        <f>EE378*(-1)</f>
        <v>-56.382621436041795</v>
      </c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</row>
    <row r="380" spans="19:136" ht="12.75">
      <c r="S380" s="17">
        <f>IF(($B$4/2)&gt;ABS(AV382),0,IF(($B$4/2)&gt;ABS(AV380),1,2))</f>
        <v>2</v>
      </c>
      <c r="T380" s="17">
        <f>AW380</f>
        <v>139</v>
      </c>
      <c r="U380" s="17">
        <f>MAX(AX380:IK380)</f>
        <v>56.382621436041795</v>
      </c>
      <c r="V380" s="17">
        <f>AW381</f>
        <v>139</v>
      </c>
      <c r="W380" s="17">
        <f>MAX(AX381:IK381)</f>
        <v>-56.382621436041795</v>
      </c>
      <c r="X380" s="17">
        <f>((T380-V380)^2+(U380-W380)^2)^0.5</f>
        <v>112.76524287208359</v>
      </c>
      <c r="Y380" s="17">
        <f>AW382</f>
        <v>139</v>
      </c>
      <c r="Z380" s="17">
        <f>MAX(AX382:IK382)</f>
        <v>56.382621436041795</v>
      </c>
      <c r="AA380" s="17">
        <f>AW383</f>
        <v>139</v>
      </c>
      <c r="AB380" s="17">
        <f>MAX(AX383:IK383)</f>
        <v>-56.382621436041795</v>
      </c>
      <c r="AC380" s="17">
        <f>((Y380-AA380)^2+(Z380-AB380)^2)^0.5</f>
        <v>112.76524287208359</v>
      </c>
      <c r="AD380" s="17">
        <f>((AC380+X380)/2)*$C$9</f>
        <v>1353.182914465003</v>
      </c>
      <c r="AE380" s="17">
        <f>((T380-Y380)^2+(U380-Z380)^2)^0.5</f>
        <v>0</v>
      </c>
      <c r="AF380" s="17">
        <f>(AE380/2)/($B$4/2)</f>
        <v>0</v>
      </c>
      <c r="AG380" s="17">
        <f>2*ASIN(AF380)</f>
        <v>0</v>
      </c>
      <c r="AH380" s="17">
        <f>(AG380/(2*PI()))*PI()*($B$4/2)^2</f>
        <v>0</v>
      </c>
      <c r="AI380" s="17">
        <f>(($B$4/2)^2-(AE380/2)^2)^0.5</f>
        <v>150</v>
      </c>
      <c r="AJ380" s="17">
        <f>(AE380*AI380)/2</f>
        <v>0</v>
      </c>
      <c r="AK380" s="17">
        <f>(AH380-AJ380)*2</f>
        <v>0</v>
      </c>
      <c r="AL380" s="17">
        <f>IF(S380=0,AD380+AK380,0)</f>
        <v>0</v>
      </c>
      <c r="AM380" s="17">
        <f>((T380-V380)^2+(U380-W380)^2)^0.5</f>
        <v>112.76524287208359</v>
      </c>
      <c r="AN380" s="17">
        <f>(AM380/2)/($B$4/2)</f>
        <v>0.3758841429069453</v>
      </c>
      <c r="AO380" s="17">
        <f>2*ASIN(AN380)</f>
        <v>0.7707014022680627</v>
      </c>
      <c r="AP380" s="17">
        <f>(AO380/(2*PI()))*PI()*($B$4/2)^2</f>
        <v>8670.390775515705</v>
      </c>
      <c r="AQ380" s="17">
        <f>(($B$4/2)^2-(AM380/2)^2)^0.5</f>
        <v>139</v>
      </c>
      <c r="AR380" s="17">
        <f>(AM380*AQ380)/2</f>
        <v>7837.184379609809</v>
      </c>
      <c r="AS380" s="17">
        <f>IF(S380=1,AP380-AR380,0)</f>
        <v>0</v>
      </c>
      <c r="AT380" s="17">
        <f>AL380+AS380</f>
        <v>0</v>
      </c>
      <c r="AV380" s="3">
        <f>AV378+$C$7</f>
        <v>971</v>
      </c>
      <c r="AW380">
        <f>IF(AV380&lt;$B$4/2,AV380,AW378)</f>
        <v>139</v>
      </c>
      <c r="EF380">
        <f>(($B$4/2)^2-$AW380^2)^0.5</f>
        <v>56.382621436041795</v>
      </c>
    </row>
    <row r="381" spans="48:136" ht="12.75">
      <c r="AV381" s="3"/>
      <c r="AW381">
        <f>AW380</f>
        <v>139</v>
      </c>
      <c r="EF381">
        <f>EF380*(-1)</f>
        <v>-56.382621436041795</v>
      </c>
    </row>
    <row r="382" spans="48:137" ht="12.75">
      <c r="AV382" s="3">
        <f>AV380+$C$9</f>
        <v>983</v>
      </c>
      <c r="AW382">
        <f>IF(AV382&lt;$B$4/2,AV382,AW380)</f>
        <v>139</v>
      </c>
      <c r="EG382">
        <f>(($B$4/2)^2-$AW382^2)^0.5</f>
        <v>56.382621436041795</v>
      </c>
    </row>
    <row r="383" spans="20:245" ht="12.75">
      <c r="T383" s="22"/>
      <c r="U383" s="22"/>
      <c r="V383" s="22"/>
      <c r="W383" s="22"/>
      <c r="X383" s="22"/>
      <c r="Y383" s="22"/>
      <c r="Z383" s="22"/>
      <c r="AA383" s="22"/>
      <c r="AB383" s="22"/>
      <c r="AC383" s="23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12"/>
      <c r="AV383" s="13"/>
      <c r="AW383" s="12">
        <f>AW382</f>
        <v>139</v>
      </c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>
        <f>EG382*(-1)</f>
        <v>-56.382621436041795</v>
      </c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</row>
    <row r="384" spans="19:138" ht="12.75">
      <c r="S384" s="17">
        <f>IF(($B$4/2)&gt;ABS(AV386),0,IF(($B$4/2)&gt;ABS(AV384),1,2))</f>
        <v>2</v>
      </c>
      <c r="T384" s="17">
        <f>AW384</f>
        <v>139</v>
      </c>
      <c r="U384" s="17">
        <f>MAX(AX384:IK384)</f>
        <v>56.382621436041795</v>
      </c>
      <c r="V384" s="17">
        <f>AW385</f>
        <v>139</v>
      </c>
      <c r="W384" s="17">
        <f>MAX(AX385:IK385)</f>
        <v>-56.382621436041795</v>
      </c>
      <c r="X384" s="17">
        <f>((T384-V384)^2+(U384-W384)^2)^0.5</f>
        <v>112.76524287208359</v>
      </c>
      <c r="Y384" s="17">
        <f>AW386</f>
        <v>139</v>
      </c>
      <c r="Z384" s="17">
        <f>MAX(AX386:IK386)</f>
        <v>56.382621436041795</v>
      </c>
      <c r="AA384" s="17">
        <f>AW387</f>
        <v>139</v>
      </c>
      <c r="AB384" s="17">
        <f>MAX(AX387:IK387)</f>
        <v>-56.382621436041795</v>
      </c>
      <c r="AC384" s="17">
        <f>((Y384-AA384)^2+(Z384-AB384)^2)^0.5</f>
        <v>112.76524287208359</v>
      </c>
      <c r="AD384" s="17">
        <f>((AC384+X384)/2)*$C$9</f>
        <v>1353.182914465003</v>
      </c>
      <c r="AE384" s="17">
        <f>((T384-Y384)^2+(U384-Z384)^2)^0.5</f>
        <v>0</v>
      </c>
      <c r="AF384" s="17">
        <f>(AE384/2)/($B$4/2)</f>
        <v>0</v>
      </c>
      <c r="AG384" s="17">
        <f>2*ASIN(AF384)</f>
        <v>0</v>
      </c>
      <c r="AH384" s="17">
        <f>(AG384/(2*PI()))*PI()*($B$4/2)^2</f>
        <v>0</v>
      </c>
      <c r="AI384" s="17">
        <f>(($B$4/2)^2-(AE384/2)^2)^0.5</f>
        <v>150</v>
      </c>
      <c r="AJ384" s="17">
        <f>(AE384*AI384)/2</f>
        <v>0</v>
      </c>
      <c r="AK384" s="17">
        <f>(AH384-AJ384)*2</f>
        <v>0</v>
      </c>
      <c r="AL384" s="17">
        <f>IF(S384=0,AD384+AK384,0)</f>
        <v>0</v>
      </c>
      <c r="AM384" s="17">
        <f>((T384-V384)^2+(U384-W384)^2)^0.5</f>
        <v>112.76524287208359</v>
      </c>
      <c r="AN384" s="17">
        <f>(AM384/2)/($B$4/2)</f>
        <v>0.3758841429069453</v>
      </c>
      <c r="AO384" s="17">
        <f>2*ASIN(AN384)</f>
        <v>0.7707014022680627</v>
      </c>
      <c r="AP384" s="17">
        <f>(AO384/(2*PI()))*PI()*($B$4/2)^2</f>
        <v>8670.390775515705</v>
      </c>
      <c r="AQ384" s="17">
        <f>(($B$4/2)^2-(AM384/2)^2)^0.5</f>
        <v>139</v>
      </c>
      <c r="AR384" s="17">
        <f>(AM384*AQ384)/2</f>
        <v>7837.184379609809</v>
      </c>
      <c r="AS384" s="17">
        <f>IF(S384=1,AP384-AR384,0)</f>
        <v>0</v>
      </c>
      <c r="AT384" s="17">
        <f>AL384+AS384</f>
        <v>0</v>
      </c>
      <c r="AV384" s="3">
        <f>AV382+$C$7</f>
        <v>1023</v>
      </c>
      <c r="AW384">
        <f>IF(AV384&lt;$B$4/2,AV384,AW382)</f>
        <v>139</v>
      </c>
      <c r="EH384">
        <f>(($B$4/2)^2-$AW384^2)^0.5</f>
        <v>56.382621436041795</v>
      </c>
    </row>
    <row r="385" spans="48:138" ht="12.75">
      <c r="AV385" s="3"/>
      <c r="AW385">
        <f>AW384</f>
        <v>139</v>
      </c>
      <c r="EH385">
        <f>EH384*(-1)</f>
        <v>-56.382621436041795</v>
      </c>
    </row>
    <row r="386" spans="48:139" ht="12.75">
      <c r="AV386" s="3">
        <f>AV384+$C$9</f>
        <v>1035</v>
      </c>
      <c r="AW386">
        <f>IF(AV386&lt;$B$4/2,AV386,AW384)</f>
        <v>139</v>
      </c>
      <c r="EI386">
        <f>(($B$4/2)^2-$AW386^2)^0.5</f>
        <v>56.382621436041795</v>
      </c>
    </row>
    <row r="387" spans="20:245" ht="12.75">
      <c r="T387" s="22"/>
      <c r="U387" s="22"/>
      <c r="V387" s="22"/>
      <c r="W387" s="22"/>
      <c r="X387" s="22"/>
      <c r="Y387" s="22"/>
      <c r="Z387" s="22"/>
      <c r="AA387" s="22"/>
      <c r="AB387" s="22"/>
      <c r="AC387" s="23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12"/>
      <c r="AV387" s="13"/>
      <c r="AW387" s="12">
        <f>AW386</f>
        <v>139</v>
      </c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>
        <f>EI386*(-1)</f>
        <v>-56.382621436041795</v>
      </c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</row>
    <row r="388" spans="19:140" ht="12.75">
      <c r="S388" s="17">
        <f>IF(($B$4/2)&gt;ABS(AV390),0,IF(($B$4/2)&gt;ABS(AV388),1,2))</f>
        <v>2</v>
      </c>
      <c r="T388" s="17">
        <f>AW388</f>
        <v>139</v>
      </c>
      <c r="U388" s="17">
        <f>MAX(AX388:IK388)</f>
        <v>56.382621436041795</v>
      </c>
      <c r="V388" s="17">
        <f>AW389</f>
        <v>139</v>
      </c>
      <c r="W388" s="17">
        <f>MAX(AX389:IK389)</f>
        <v>-56.382621436041795</v>
      </c>
      <c r="X388" s="17">
        <f>((T388-V388)^2+(U388-W388)^2)^0.5</f>
        <v>112.76524287208359</v>
      </c>
      <c r="Y388" s="17">
        <f>AW390</f>
        <v>139</v>
      </c>
      <c r="Z388" s="17">
        <f>MAX(AX390:IK390)</f>
        <v>56.382621436041795</v>
      </c>
      <c r="AA388" s="17">
        <f>AW391</f>
        <v>139</v>
      </c>
      <c r="AB388" s="17">
        <f>MAX(AX391:IK391)</f>
        <v>-56.382621436041795</v>
      </c>
      <c r="AC388" s="17">
        <f>((Y388-AA388)^2+(Z388-AB388)^2)^0.5</f>
        <v>112.76524287208359</v>
      </c>
      <c r="AD388" s="17">
        <f>((AC388+X388)/2)*$C$9</f>
        <v>1353.182914465003</v>
      </c>
      <c r="AE388" s="17">
        <f>((T388-Y388)^2+(U388-Z388)^2)^0.5</f>
        <v>0</v>
      </c>
      <c r="AF388" s="17">
        <f>(AE388/2)/($B$4/2)</f>
        <v>0</v>
      </c>
      <c r="AG388" s="17">
        <f>2*ASIN(AF388)</f>
        <v>0</v>
      </c>
      <c r="AH388" s="17">
        <f>(AG388/(2*PI()))*PI()*($B$4/2)^2</f>
        <v>0</v>
      </c>
      <c r="AI388" s="17">
        <f>(($B$4/2)^2-(AE388/2)^2)^0.5</f>
        <v>150</v>
      </c>
      <c r="AJ388" s="17">
        <f>(AE388*AI388)/2</f>
        <v>0</v>
      </c>
      <c r="AK388" s="17">
        <f>(AH388-AJ388)*2</f>
        <v>0</v>
      </c>
      <c r="AL388" s="17">
        <f>IF(S388=0,AD388+AK388,0)</f>
        <v>0</v>
      </c>
      <c r="AM388" s="17">
        <f>((T388-V388)^2+(U388-W388)^2)^0.5</f>
        <v>112.76524287208359</v>
      </c>
      <c r="AN388" s="17">
        <f>(AM388/2)/($B$4/2)</f>
        <v>0.3758841429069453</v>
      </c>
      <c r="AO388" s="17">
        <f>2*ASIN(AN388)</f>
        <v>0.7707014022680627</v>
      </c>
      <c r="AP388" s="17">
        <f>(AO388/(2*PI()))*PI()*($B$4/2)^2</f>
        <v>8670.390775515705</v>
      </c>
      <c r="AQ388" s="17">
        <f>(($B$4/2)^2-(AM388/2)^2)^0.5</f>
        <v>139</v>
      </c>
      <c r="AR388" s="17">
        <f>(AM388*AQ388)/2</f>
        <v>7837.184379609809</v>
      </c>
      <c r="AS388" s="17">
        <f>IF(S388=1,AP388-AR388,0)</f>
        <v>0</v>
      </c>
      <c r="AT388" s="17">
        <f>AL388+AS388</f>
        <v>0</v>
      </c>
      <c r="AV388" s="3">
        <f>AV386+$C$7</f>
        <v>1075</v>
      </c>
      <c r="AW388">
        <f>IF(AV388&lt;$B$4/2,AV388,AW386)</f>
        <v>139</v>
      </c>
      <c r="EJ388">
        <f>(($B$4/2)^2-$AW388^2)^0.5</f>
        <v>56.382621436041795</v>
      </c>
    </row>
    <row r="389" spans="48:140" ht="12.75">
      <c r="AV389" s="3"/>
      <c r="AW389">
        <f>AW388</f>
        <v>139</v>
      </c>
      <c r="EJ389">
        <f>EJ388*(-1)</f>
        <v>-56.382621436041795</v>
      </c>
    </row>
    <row r="390" spans="48:141" ht="12.75">
      <c r="AV390" s="3">
        <f>AV388+$C$9</f>
        <v>1087</v>
      </c>
      <c r="AW390">
        <f>IF(AV390&lt;$B$4/2,AV390,AW388)</f>
        <v>139</v>
      </c>
      <c r="EK390">
        <f>(($B$4/2)^2-$AW390^2)^0.5</f>
        <v>56.382621436041795</v>
      </c>
    </row>
    <row r="391" spans="20:245" ht="12.75">
      <c r="T391" s="22"/>
      <c r="U391" s="22"/>
      <c r="V391" s="22"/>
      <c r="W391" s="22"/>
      <c r="X391" s="22"/>
      <c r="Y391" s="22"/>
      <c r="Z391" s="22"/>
      <c r="AA391" s="22"/>
      <c r="AB391" s="22"/>
      <c r="AC391" s="23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12"/>
      <c r="AV391" s="13"/>
      <c r="AW391" s="12">
        <f>AW390</f>
        <v>139</v>
      </c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>
        <f>EK390*(-1)</f>
        <v>-56.382621436041795</v>
      </c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</row>
    <row r="392" spans="19:142" ht="12.75">
      <c r="S392" s="17">
        <f>IF(($B$4/2)&gt;ABS(AV394),0,IF(($B$4/2)&gt;ABS(AV392),1,2))</f>
        <v>2</v>
      </c>
      <c r="T392" s="17">
        <f>AW392</f>
        <v>139</v>
      </c>
      <c r="U392" s="17">
        <f>MAX(AX392:IK392)</f>
        <v>56.382621436041795</v>
      </c>
      <c r="V392" s="17">
        <f>AW393</f>
        <v>139</v>
      </c>
      <c r="W392" s="17">
        <f>MAX(AX393:IK393)</f>
        <v>-56.382621436041795</v>
      </c>
      <c r="X392" s="17">
        <f>((T392-V392)^2+(U392-W392)^2)^0.5</f>
        <v>112.76524287208359</v>
      </c>
      <c r="Y392" s="17">
        <f>AW394</f>
        <v>139</v>
      </c>
      <c r="Z392" s="17">
        <f>MAX(AX394:IK394)</f>
        <v>56.382621436041795</v>
      </c>
      <c r="AA392" s="17">
        <f>AW395</f>
        <v>139</v>
      </c>
      <c r="AB392" s="17">
        <f>MAX(AX395:IK395)</f>
        <v>-56.382621436041795</v>
      </c>
      <c r="AC392" s="17">
        <f>((Y392-AA392)^2+(Z392-AB392)^2)^0.5</f>
        <v>112.76524287208359</v>
      </c>
      <c r="AD392" s="17">
        <f>((AC392+X392)/2)*$C$9</f>
        <v>1353.182914465003</v>
      </c>
      <c r="AE392" s="17">
        <f>((T392-Y392)^2+(U392-Z392)^2)^0.5</f>
        <v>0</v>
      </c>
      <c r="AF392" s="17">
        <f>(AE392/2)/($B$4/2)</f>
        <v>0</v>
      </c>
      <c r="AG392" s="17">
        <f>2*ASIN(AF392)</f>
        <v>0</v>
      </c>
      <c r="AH392" s="17">
        <f>(AG392/(2*PI()))*PI()*($B$4/2)^2</f>
        <v>0</v>
      </c>
      <c r="AI392" s="17">
        <f>(($B$4/2)^2-(AE392/2)^2)^0.5</f>
        <v>150</v>
      </c>
      <c r="AJ392" s="17">
        <f>(AE392*AI392)/2</f>
        <v>0</v>
      </c>
      <c r="AK392" s="17">
        <f>(AH392-AJ392)*2</f>
        <v>0</v>
      </c>
      <c r="AL392" s="17">
        <f>IF(S392=0,AD392+AK392,0)</f>
        <v>0</v>
      </c>
      <c r="AM392" s="17">
        <f>((T392-V392)^2+(U392-W392)^2)^0.5</f>
        <v>112.76524287208359</v>
      </c>
      <c r="AN392" s="17">
        <f>(AM392/2)/($B$4/2)</f>
        <v>0.3758841429069453</v>
      </c>
      <c r="AO392" s="17">
        <f>2*ASIN(AN392)</f>
        <v>0.7707014022680627</v>
      </c>
      <c r="AP392" s="17">
        <f>(AO392/(2*PI()))*PI()*($B$4/2)^2</f>
        <v>8670.390775515705</v>
      </c>
      <c r="AQ392" s="17">
        <f>(($B$4/2)^2-(AM392/2)^2)^0.5</f>
        <v>139</v>
      </c>
      <c r="AR392" s="17">
        <f>(AM392*AQ392)/2</f>
        <v>7837.184379609809</v>
      </c>
      <c r="AS392" s="17">
        <f>IF(S392=1,AP392-AR392,0)</f>
        <v>0</v>
      </c>
      <c r="AT392" s="17">
        <f>AL392+AS392</f>
        <v>0</v>
      </c>
      <c r="AV392" s="3">
        <f>AV390+$C$7</f>
        <v>1127</v>
      </c>
      <c r="AW392">
        <f>IF(AV392&lt;$B$4/2,AV392,AW390)</f>
        <v>139</v>
      </c>
      <c r="EL392">
        <f>(($B$4/2)^2-$AW392^2)^0.5</f>
        <v>56.382621436041795</v>
      </c>
    </row>
    <row r="393" spans="48:142" ht="12.75">
      <c r="AV393" s="3"/>
      <c r="AW393">
        <f>AW392</f>
        <v>139</v>
      </c>
      <c r="EL393">
        <f>EL392*(-1)</f>
        <v>-56.382621436041795</v>
      </c>
    </row>
    <row r="394" spans="48:143" ht="12.75">
      <c r="AV394" s="3">
        <f>AV392+$C$9</f>
        <v>1139</v>
      </c>
      <c r="AW394">
        <f>IF(AV394&lt;$B$4/2,AV394,AW392)</f>
        <v>139</v>
      </c>
      <c r="EM394">
        <f>(($B$4/2)^2-$AW394^2)^0.5</f>
        <v>56.382621436041795</v>
      </c>
    </row>
    <row r="395" spans="20:245" ht="12.75">
      <c r="T395" s="22"/>
      <c r="U395" s="22"/>
      <c r="V395" s="22"/>
      <c r="W395" s="22"/>
      <c r="X395" s="22"/>
      <c r="Y395" s="22"/>
      <c r="Z395" s="22"/>
      <c r="AA395" s="22"/>
      <c r="AB395" s="22"/>
      <c r="AC395" s="23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12"/>
      <c r="AV395" s="13"/>
      <c r="AW395" s="12">
        <f>AW394</f>
        <v>139</v>
      </c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>
        <f>EM394*(-1)</f>
        <v>-56.382621436041795</v>
      </c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</row>
    <row r="396" spans="19:144" ht="12.75">
      <c r="S396" s="17">
        <f>IF(($B$4/2)&gt;ABS(AV398),0,IF(($B$4/2)&gt;ABS(AV396),1,2))</f>
        <v>2</v>
      </c>
      <c r="T396" s="17">
        <f>AW396</f>
        <v>139</v>
      </c>
      <c r="U396" s="17">
        <f>MAX(AX396:IK396)</f>
        <v>56.382621436041795</v>
      </c>
      <c r="V396" s="17">
        <f>AW397</f>
        <v>139</v>
      </c>
      <c r="W396" s="17">
        <f>MAX(AX397:IK397)</f>
        <v>-56.382621436041795</v>
      </c>
      <c r="X396" s="17">
        <f>((T396-V396)^2+(U396-W396)^2)^0.5</f>
        <v>112.76524287208359</v>
      </c>
      <c r="Y396" s="17">
        <f>AW398</f>
        <v>139</v>
      </c>
      <c r="Z396" s="17">
        <f>MAX(AX398:IK398)</f>
        <v>56.382621436041795</v>
      </c>
      <c r="AA396" s="17">
        <f>AW399</f>
        <v>139</v>
      </c>
      <c r="AB396" s="17">
        <f>MAX(AX399:IK399)</f>
        <v>-56.382621436041795</v>
      </c>
      <c r="AC396" s="17">
        <f>((Y396-AA396)^2+(Z396-AB396)^2)^0.5</f>
        <v>112.76524287208359</v>
      </c>
      <c r="AD396" s="17">
        <f>((AC396+X396)/2)*$C$9</f>
        <v>1353.182914465003</v>
      </c>
      <c r="AE396" s="17">
        <f>((T396-Y396)^2+(U396-Z396)^2)^0.5</f>
        <v>0</v>
      </c>
      <c r="AF396" s="17">
        <f>(AE396/2)/($B$4/2)</f>
        <v>0</v>
      </c>
      <c r="AG396" s="17">
        <f>2*ASIN(AF396)</f>
        <v>0</v>
      </c>
      <c r="AH396" s="17">
        <f>(AG396/(2*PI()))*PI()*($B$4/2)^2</f>
        <v>0</v>
      </c>
      <c r="AI396" s="17">
        <f>(($B$4/2)^2-(AE396/2)^2)^0.5</f>
        <v>150</v>
      </c>
      <c r="AJ396" s="17">
        <f>(AE396*AI396)/2</f>
        <v>0</v>
      </c>
      <c r="AK396" s="17">
        <f>(AH396-AJ396)*2</f>
        <v>0</v>
      </c>
      <c r="AL396" s="17">
        <f>IF(S396=0,AD396+AK396,0)</f>
        <v>0</v>
      </c>
      <c r="AM396" s="17">
        <f>((T396-V396)^2+(U396-W396)^2)^0.5</f>
        <v>112.76524287208359</v>
      </c>
      <c r="AN396" s="17">
        <f>(AM396/2)/($B$4/2)</f>
        <v>0.3758841429069453</v>
      </c>
      <c r="AO396" s="17">
        <f>2*ASIN(AN396)</f>
        <v>0.7707014022680627</v>
      </c>
      <c r="AP396" s="17">
        <f>(AO396/(2*PI()))*PI()*($B$4/2)^2</f>
        <v>8670.390775515705</v>
      </c>
      <c r="AQ396" s="17">
        <f>(($B$4/2)^2-(AM396/2)^2)^0.5</f>
        <v>139</v>
      </c>
      <c r="AR396" s="17">
        <f>(AM396*AQ396)/2</f>
        <v>7837.184379609809</v>
      </c>
      <c r="AS396" s="17">
        <f>IF(S396=1,AP396-AR396,0)</f>
        <v>0</v>
      </c>
      <c r="AT396" s="17">
        <f>AL396+AS396</f>
        <v>0</v>
      </c>
      <c r="AV396" s="3">
        <f>AV394+$C$7</f>
        <v>1179</v>
      </c>
      <c r="AW396">
        <f>IF(AV396&lt;$B$4/2,AV396,AW394)</f>
        <v>139</v>
      </c>
      <c r="EN396">
        <f>(($B$4/2)^2-$AW396^2)^0.5</f>
        <v>56.382621436041795</v>
      </c>
    </row>
    <row r="397" spans="48:144" ht="12.75">
      <c r="AV397" s="3"/>
      <c r="AW397">
        <f>AW396</f>
        <v>139</v>
      </c>
      <c r="EN397">
        <f>EN396*(-1)</f>
        <v>-56.382621436041795</v>
      </c>
    </row>
    <row r="398" spans="48:145" ht="12.75">
      <c r="AV398" s="3">
        <f>AV396+$C$9</f>
        <v>1191</v>
      </c>
      <c r="AW398">
        <f>IF(AV398&lt;$B$4/2,AV398,AW396)</f>
        <v>139</v>
      </c>
      <c r="EO398">
        <f>(($B$4/2)^2-$AW398^2)^0.5</f>
        <v>56.382621436041795</v>
      </c>
    </row>
    <row r="399" spans="20:245" ht="12.75">
      <c r="T399" s="22"/>
      <c r="U399" s="22"/>
      <c r="V399" s="22"/>
      <c r="W399" s="22"/>
      <c r="X399" s="22"/>
      <c r="Y399" s="22"/>
      <c r="Z399" s="22"/>
      <c r="AA399" s="22"/>
      <c r="AB399" s="22"/>
      <c r="AC399" s="23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12"/>
      <c r="AV399" s="13"/>
      <c r="AW399" s="12">
        <f>AW398</f>
        <v>139</v>
      </c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>
        <f>EO398*(-1)</f>
        <v>-56.382621436041795</v>
      </c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</row>
    <row r="400" spans="19:146" ht="12.75">
      <c r="S400" s="17">
        <f>IF(($B$4/2)&gt;ABS(AV402),0,IF(($B$4/2)&gt;ABS(AV400),1,2))</f>
        <v>2</v>
      </c>
      <c r="T400" s="17">
        <f>AW400</f>
        <v>139</v>
      </c>
      <c r="U400" s="17">
        <f>MAX(AX400:IK400)</f>
        <v>56.382621436041795</v>
      </c>
      <c r="V400" s="17">
        <f>AW401</f>
        <v>139</v>
      </c>
      <c r="W400" s="17">
        <f>MAX(AX401:IK401)</f>
        <v>-56.382621436041795</v>
      </c>
      <c r="X400" s="17">
        <f>((T400-V400)^2+(U400-W400)^2)^0.5</f>
        <v>112.76524287208359</v>
      </c>
      <c r="Y400" s="17">
        <f>AW402</f>
        <v>139</v>
      </c>
      <c r="Z400" s="17">
        <f>MAX(AX402:IK402)</f>
        <v>56.382621436041795</v>
      </c>
      <c r="AA400" s="17">
        <f>AW403</f>
        <v>139</v>
      </c>
      <c r="AB400" s="17">
        <f>MAX(AX403:IK403)</f>
        <v>-56.382621436041795</v>
      </c>
      <c r="AC400" s="17">
        <f>((Y400-AA400)^2+(Z400-AB400)^2)^0.5</f>
        <v>112.76524287208359</v>
      </c>
      <c r="AD400" s="17">
        <f>((AC400+X400)/2)*$C$9</f>
        <v>1353.182914465003</v>
      </c>
      <c r="AE400" s="17">
        <f>((T400-Y400)^2+(U400-Z400)^2)^0.5</f>
        <v>0</v>
      </c>
      <c r="AF400" s="17">
        <f>(AE400/2)/($B$4/2)</f>
        <v>0</v>
      </c>
      <c r="AG400" s="17">
        <f>2*ASIN(AF400)</f>
        <v>0</v>
      </c>
      <c r="AH400" s="17">
        <f>(AG400/(2*PI()))*PI()*($B$4/2)^2</f>
        <v>0</v>
      </c>
      <c r="AI400" s="17">
        <f>(($B$4/2)^2-(AE400/2)^2)^0.5</f>
        <v>150</v>
      </c>
      <c r="AJ400" s="17">
        <f>(AE400*AI400)/2</f>
        <v>0</v>
      </c>
      <c r="AK400" s="17">
        <f>(AH400-AJ400)*2</f>
        <v>0</v>
      </c>
      <c r="AL400" s="17">
        <f>IF(S400=0,AD400+AK400,0)</f>
        <v>0</v>
      </c>
      <c r="AM400" s="17">
        <f>((T400-V400)^2+(U400-W400)^2)^0.5</f>
        <v>112.76524287208359</v>
      </c>
      <c r="AN400" s="17">
        <f>(AM400/2)/($B$4/2)</f>
        <v>0.3758841429069453</v>
      </c>
      <c r="AO400" s="17">
        <f>2*ASIN(AN400)</f>
        <v>0.7707014022680627</v>
      </c>
      <c r="AP400" s="17">
        <f>(AO400/(2*PI()))*PI()*($B$4/2)^2</f>
        <v>8670.390775515705</v>
      </c>
      <c r="AQ400" s="17">
        <f>(($B$4/2)^2-(AM400/2)^2)^0.5</f>
        <v>139</v>
      </c>
      <c r="AR400" s="17">
        <f>(AM400*AQ400)/2</f>
        <v>7837.184379609809</v>
      </c>
      <c r="AS400" s="17">
        <f>IF(S400=1,AP400-AR400,0)</f>
        <v>0</v>
      </c>
      <c r="AT400" s="17">
        <f>AL400+AS400</f>
        <v>0</v>
      </c>
      <c r="AV400" s="3">
        <f>AV398+$C$7</f>
        <v>1231</v>
      </c>
      <c r="AW400">
        <f>IF(AV400&lt;$B$4/2,AV400,AW398)</f>
        <v>139</v>
      </c>
      <c r="EP400">
        <f>(($B$4/2)^2-$AW400^2)^0.5</f>
        <v>56.382621436041795</v>
      </c>
    </row>
    <row r="401" spans="48:146" ht="12.75">
      <c r="AV401" s="3"/>
      <c r="AW401">
        <f>AW400</f>
        <v>139</v>
      </c>
      <c r="EP401">
        <f>EP400*(-1)</f>
        <v>-56.382621436041795</v>
      </c>
    </row>
    <row r="402" spans="48:147" ht="12.75">
      <c r="AV402" s="3">
        <f>AV400+$C$9</f>
        <v>1243</v>
      </c>
      <c r="AW402">
        <f>IF(AV402&lt;$B$4/2,AV402,AW400)</f>
        <v>139</v>
      </c>
      <c r="EQ402">
        <f>(($B$4/2)^2-$AW402^2)^0.5</f>
        <v>56.382621436041795</v>
      </c>
    </row>
    <row r="403" spans="20:245" ht="12.75">
      <c r="T403" s="22"/>
      <c r="U403" s="22"/>
      <c r="V403" s="22"/>
      <c r="W403" s="22"/>
      <c r="X403" s="22"/>
      <c r="Y403" s="22"/>
      <c r="Z403" s="22"/>
      <c r="AA403" s="22"/>
      <c r="AB403" s="22"/>
      <c r="AC403" s="23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12"/>
      <c r="AV403" s="13"/>
      <c r="AW403" s="12">
        <f>AW402</f>
        <v>139</v>
      </c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>
        <f>EQ402*(-1)</f>
        <v>-56.382621436041795</v>
      </c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</row>
    <row r="404" spans="19:245" ht="12.75">
      <c r="S404" s="17">
        <f>IF(($B$4/2)&gt;ABS(AV406),0,IF(($B$4/2)&gt;ABS(AV404),1,2))</f>
        <v>0</v>
      </c>
      <c r="T404" s="17">
        <f>AW404</f>
        <v>149.9166435056495</v>
      </c>
      <c r="U404" s="17">
        <f>MAX(AX404:IK404)</f>
        <v>5</v>
      </c>
      <c r="V404" s="17">
        <f>AW405</f>
        <v>-149.9166435056495</v>
      </c>
      <c r="W404" s="17">
        <f>MAX(AX405:IK405)</f>
        <v>5</v>
      </c>
      <c r="X404" s="17">
        <f>((T404-V404)^2+(U404-W404)^2)^0.5</f>
        <v>299.833287011299</v>
      </c>
      <c r="Y404" s="17">
        <f>AW406</f>
        <v>149.03355326905415</v>
      </c>
      <c r="Z404" s="17">
        <f>MAX(AX406:IK406)</f>
        <v>17</v>
      </c>
      <c r="AA404" s="17">
        <f>AW407</f>
        <v>-149.03355326905415</v>
      </c>
      <c r="AB404" s="17">
        <f>MAX(AX407:IK407)</f>
        <v>17</v>
      </c>
      <c r="AC404" s="17">
        <f>((Y404-AA404)^2+(Z404-AB404)^2)^0.5</f>
        <v>298.0671065381083</v>
      </c>
      <c r="AD404" s="17">
        <f>((AC404+X404)/2)*$C$9</f>
        <v>3587.4023612964434</v>
      </c>
      <c r="AE404" s="17">
        <f>((T404-Y404)^2+(U404-Z404)^2)^0.5</f>
        <v>12.032449807332254</v>
      </c>
      <c r="AF404" s="17">
        <f>(AE404/2)/($B$4/2)</f>
        <v>0.040108166024440846</v>
      </c>
      <c r="AG404" s="17">
        <f>2*ASIN(AF404)</f>
        <v>0.0802378545000006</v>
      </c>
      <c r="AH404" s="17">
        <f>(AG404/(2*PI()))*PI()*($B$4/2)^2</f>
        <v>902.6758631250067</v>
      </c>
      <c r="AI404" s="17">
        <f>(($B$4/2)^2-(AE404/2)^2)^0.5</f>
        <v>149.87930156598844</v>
      </c>
      <c r="AJ404" s="17">
        <f>(AE404*AI404)/2</f>
        <v>901.7075866253853</v>
      </c>
      <c r="AK404" s="17">
        <f>(AH404-AJ404)*2</f>
        <v>1.9365529992428492</v>
      </c>
      <c r="AL404" s="17">
        <f>IF(S404=0,AD404+AK404,0)</f>
        <v>3589.338914295686</v>
      </c>
      <c r="AM404" s="17">
        <f>((T404-V404)^2+(U404-W404)^2)^0.5</f>
        <v>299.833287011299</v>
      </c>
      <c r="AN404" s="17">
        <f>(AM404/2)/($B$4/2)</f>
        <v>0.9994442900376632</v>
      </c>
      <c r="AO404" s="17">
        <f>2*ASIN(AN404)</f>
        <v>3.074913635067183</v>
      </c>
      <c r="AP404" s="17">
        <f>(AO404/(2*PI()))*PI()*($B$4/2)^2</f>
        <v>34592.7783945058</v>
      </c>
      <c r="AQ404" s="17">
        <f>(($B$4/2)^2-(AM404/2)^2)^0.5</f>
        <v>5.000000000000364</v>
      </c>
      <c r="AR404" s="17">
        <f>(AM404*AQ404)/2</f>
        <v>749.583217528302</v>
      </c>
      <c r="AS404" s="17">
        <f>IF(S404=1,AP404-AR404,0)</f>
        <v>0</v>
      </c>
      <c r="AT404" s="17">
        <f>AL404+AS404</f>
        <v>3589.338914295686</v>
      </c>
      <c r="AU404" s="15">
        <f>MAX(AX404:IV404)</f>
        <v>5</v>
      </c>
      <c r="AV404" s="16">
        <f>$C$11</f>
        <v>5</v>
      </c>
      <c r="AW404" s="15">
        <f>(($B$4/2)^2-AU404^2)^0.5</f>
        <v>149.9166435056495</v>
      </c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>
        <f>AV404</f>
        <v>5</v>
      </c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</row>
    <row r="405" spans="47:245" ht="12.75">
      <c r="AU405" s="15">
        <f>AU404</f>
        <v>5</v>
      </c>
      <c r="AV405" s="16"/>
      <c r="AW405" s="15">
        <f>-AW404</f>
        <v>-149.9166435056495</v>
      </c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>
        <f>AV404</f>
        <v>5</v>
      </c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</row>
    <row r="406" spans="47:245" ht="12.75">
      <c r="AU406" s="15">
        <f>MAX(AX406:IV406)</f>
        <v>17</v>
      </c>
      <c r="AV406" s="16">
        <f>AV404+$C$9</f>
        <v>17</v>
      </c>
      <c r="AW406" s="15">
        <f>(($B$4/2)^2-AU406^2)^0.5</f>
        <v>149.03355326905415</v>
      </c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>
        <f>IF($AV406&lt;$B$4/2,$AV406,ER404)</f>
        <v>17</v>
      </c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</row>
    <row r="407" spans="19:245" ht="12.75">
      <c r="S407" s="24"/>
      <c r="T407" s="22"/>
      <c r="U407" s="22"/>
      <c r="V407" s="22"/>
      <c r="W407" s="22"/>
      <c r="X407" s="22"/>
      <c r="Y407" s="22"/>
      <c r="Z407" s="22"/>
      <c r="AA407" s="22"/>
      <c r="AB407" s="22"/>
      <c r="AC407" s="23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12">
        <f>AU406</f>
        <v>17</v>
      </c>
      <c r="AV407" s="14"/>
      <c r="AW407" s="12">
        <f>-AW406</f>
        <v>-149.03355326905415</v>
      </c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>
        <f>ES406</f>
        <v>17</v>
      </c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</row>
    <row r="408" spans="19:245" ht="12.75">
      <c r="S408" s="17">
        <f>IF(($B$4/2)&gt;ABS(AV410),0,IF(($B$4/2)&gt;ABS(AV408),1,2))</f>
        <v>0</v>
      </c>
      <c r="T408" s="17">
        <f>AW408</f>
        <v>138.74797295816614</v>
      </c>
      <c r="U408" s="17">
        <f>MAX(AX408:IK408)</f>
        <v>57</v>
      </c>
      <c r="V408" s="17">
        <f>AW409</f>
        <v>-138.74797295816614</v>
      </c>
      <c r="W408" s="17">
        <f>MAX(AX409:IK409)</f>
        <v>57</v>
      </c>
      <c r="X408" s="17">
        <f>((T408-V408)^2+(U408-W408)^2)^0.5</f>
        <v>277.4959459163323</v>
      </c>
      <c r="Y408" s="17">
        <f>AW410</f>
        <v>133.18783728253868</v>
      </c>
      <c r="Z408" s="17">
        <f>MAX(AX410:IK410)</f>
        <v>69</v>
      </c>
      <c r="AA408" s="17">
        <f>AW411</f>
        <v>-133.18783728253868</v>
      </c>
      <c r="AB408" s="17">
        <f>MAX(AX411:IK411)</f>
        <v>69</v>
      </c>
      <c r="AC408" s="17">
        <f>((Y408-AA408)^2+(Z408-AB408)^2)^0.5</f>
        <v>266.37567456507736</v>
      </c>
      <c r="AD408" s="17">
        <f>((AC408+X408)/2)*$C$9</f>
        <v>3263.229722888458</v>
      </c>
      <c r="AE408" s="17">
        <f>((T408-Y408)^2+(U408-Z408)^2)^0.5</f>
        <v>13.225547577752131</v>
      </c>
      <c r="AF408" s="17">
        <f>(AE408/2)/($B$4/2)</f>
        <v>0.044085158592507105</v>
      </c>
      <c r="AG408" s="17">
        <f>2*ASIN(AF408)</f>
        <v>0.08819890204469184</v>
      </c>
      <c r="AH408" s="17">
        <f>(AG408/(2*PI()))*PI()*($B$4/2)^2</f>
        <v>992.2376480027832</v>
      </c>
      <c r="AI408" s="17">
        <f>(($B$4/2)^2-(AE408/2)^2)^0.5</f>
        <v>149.85416651804232</v>
      </c>
      <c r="AJ408" s="17">
        <f>(AE408*AI408)/2</f>
        <v>990.9517045043796</v>
      </c>
      <c r="AK408" s="17">
        <f>(AH408-AJ408)*2</f>
        <v>2.5718869968072795</v>
      </c>
      <c r="AL408" s="17">
        <f>IF(S408=0,AD408+AK408,0)</f>
        <v>3265.8016098852654</v>
      </c>
      <c r="AM408" s="17">
        <f>((T408-V408)^2+(U408-W408)^2)^0.5</f>
        <v>277.4959459163323</v>
      </c>
      <c r="AN408" s="17">
        <f>(AM408/2)/($B$4/2)</f>
        <v>0.9249864863877743</v>
      </c>
      <c r="AO408" s="17">
        <f>2*ASIN(AN408)</f>
        <v>2.3620000606412725</v>
      </c>
      <c r="AP408" s="17">
        <f>(AO408/(2*PI()))*PI()*($B$4/2)^2</f>
        <v>26572.500682214315</v>
      </c>
      <c r="AQ408" s="17">
        <f>(($B$4/2)^2-(AM408/2)^2)^0.5</f>
        <v>56.99999999999997</v>
      </c>
      <c r="AR408" s="17">
        <f>(AM408*AQ408)/2</f>
        <v>7908.634458615466</v>
      </c>
      <c r="AS408" s="17">
        <f>IF(S408=1,AP408-AR408,0)</f>
        <v>0</v>
      </c>
      <c r="AT408" s="17">
        <f>AL408+AS408</f>
        <v>3265.8016098852654</v>
      </c>
      <c r="AU408" s="15">
        <f>MAX(AX408:IV408)</f>
        <v>57</v>
      </c>
      <c r="AV408" s="16">
        <f>AV406+$C$7</f>
        <v>57</v>
      </c>
      <c r="AW408" s="15">
        <f>(($B$4/2)^2-AU408^2)^0.5</f>
        <v>138.74797295816614</v>
      </c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>
        <f>IF($AV408&lt;$B$4/2,$AV408,ES406)</f>
        <v>57</v>
      </c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</row>
    <row r="409" spans="47:245" ht="12.75">
      <c r="AU409" s="15">
        <f>AU408</f>
        <v>57</v>
      </c>
      <c r="AV409" s="16"/>
      <c r="AW409" s="15">
        <f>-AW408</f>
        <v>-138.74797295816614</v>
      </c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>
        <f>ET408</f>
        <v>57</v>
      </c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</row>
    <row r="410" spans="47:245" ht="12.75">
      <c r="AU410" s="15">
        <f>MAX(AX410:IV410)</f>
        <v>69</v>
      </c>
      <c r="AV410" s="16">
        <f>AV408+$C$9</f>
        <v>69</v>
      </c>
      <c r="AW410" s="15">
        <f>(($B$4/2)^2-AU410^2)^0.5</f>
        <v>133.18783728253868</v>
      </c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>
        <f>IF($AV410&lt;$B$4/2,$AV410,ET408)</f>
        <v>69</v>
      </c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</row>
    <row r="411" spans="20:245" ht="12.75">
      <c r="T411" s="22"/>
      <c r="U411" s="22"/>
      <c r="V411" s="22"/>
      <c r="W411" s="22"/>
      <c r="X411" s="22"/>
      <c r="Y411" s="22"/>
      <c r="Z411" s="22"/>
      <c r="AA411" s="22"/>
      <c r="AB411" s="22"/>
      <c r="AC411" s="23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12">
        <f>AU410</f>
        <v>69</v>
      </c>
      <c r="AV411" s="14"/>
      <c r="AW411" s="12">
        <f>-AW410</f>
        <v>-133.18783728253868</v>
      </c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>
        <f>EU410</f>
        <v>69</v>
      </c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</row>
    <row r="412" spans="19:245" ht="12.75">
      <c r="S412" s="17">
        <f>IF(($B$4/2)&gt;ABS(AV414),0,IF(($B$4/2)&gt;ABS(AV412),1,2))</f>
        <v>0</v>
      </c>
      <c r="T412" s="17">
        <f>AW412</f>
        <v>103.04853225543778</v>
      </c>
      <c r="U412" s="17">
        <f>MAX(AX412:IK412)</f>
        <v>109</v>
      </c>
      <c r="V412" s="17">
        <f>AW413</f>
        <v>-103.04853225543778</v>
      </c>
      <c r="W412" s="17">
        <f>MAX(AX413:IK413)</f>
        <v>109</v>
      </c>
      <c r="X412" s="17">
        <f>((T412-V412)^2+(U412-W412)^2)^0.5</f>
        <v>206.09706451087555</v>
      </c>
      <c r="Y412" s="17">
        <f>AW414</f>
        <v>88.65100112237876</v>
      </c>
      <c r="Z412" s="17">
        <f>MAX(AX414:IK414)</f>
        <v>121</v>
      </c>
      <c r="AA412" s="17">
        <f>AW415</f>
        <v>-88.65100112237876</v>
      </c>
      <c r="AB412" s="17">
        <f>MAX(AX415:IK415)</f>
        <v>121</v>
      </c>
      <c r="AC412" s="17">
        <f>((Y412-AA412)^2+(Z412-AB412)^2)^0.5</f>
        <v>177.30200224475752</v>
      </c>
      <c r="AD412" s="17">
        <f>((AC412+X412)/2)*$C$9</f>
        <v>2300.394400533798</v>
      </c>
      <c r="AE412" s="17">
        <f>((T412-Y412)^2+(U412-Z412)^2)^0.5</f>
        <v>18.742702652696696</v>
      </c>
      <c r="AF412" s="17">
        <f>(AE412/2)/($B$4/2)</f>
        <v>0.062475675508988984</v>
      </c>
      <c r="AG412" s="17">
        <f>2*ASIN(AF412)</f>
        <v>0.12503277935132967</v>
      </c>
      <c r="AH412" s="17">
        <f>(AG412/(2*PI()))*PI()*($B$4/2)^2</f>
        <v>1406.6187677024589</v>
      </c>
      <c r="AI412" s="17">
        <f>(($B$4/2)^2-(AE412/2)^2)^0.5</f>
        <v>149.70697303171335</v>
      </c>
      <c r="AJ412" s="17">
        <f>(AE412*AI412)/2</f>
        <v>1402.9566402843432</v>
      </c>
      <c r="AK412" s="17">
        <f>(AH412-AJ412)*2</f>
        <v>7.3242548362313755</v>
      </c>
      <c r="AL412" s="17">
        <f>IF(S412=0,AD412+AK412,0)</f>
        <v>2307.7186553700294</v>
      </c>
      <c r="AM412" s="17">
        <f>((T412-V412)^2+(U412-W412)^2)^0.5</f>
        <v>206.09706451087555</v>
      </c>
      <c r="AN412" s="17">
        <f>(AM412/2)/($B$4/2)</f>
        <v>0.6869902150362518</v>
      </c>
      <c r="AO412" s="17">
        <f>2*ASIN(AN412)</f>
        <v>1.5146779872616722</v>
      </c>
      <c r="AP412" s="17">
        <f>(AO412/(2*PI()))*PI()*($B$4/2)^2</f>
        <v>17040.127356693814</v>
      </c>
      <c r="AQ412" s="17">
        <f>(($B$4/2)^2-(AM412/2)^2)^0.5</f>
        <v>109</v>
      </c>
      <c r="AR412" s="17">
        <f>(AM412*AQ412)/2</f>
        <v>11232.290015842718</v>
      </c>
      <c r="AS412" s="17">
        <f>IF(S412=1,AP412-AR412,0)</f>
        <v>0</v>
      </c>
      <c r="AT412" s="17">
        <f>AL412+AS412</f>
        <v>2307.7186553700294</v>
      </c>
      <c r="AU412" s="15">
        <f>MAX(AX412:IV412)</f>
        <v>109</v>
      </c>
      <c r="AV412" s="16">
        <f>AV410+$C$7</f>
        <v>109</v>
      </c>
      <c r="AW412" s="15">
        <f>(($B$4/2)^2-AU412^2)^0.5</f>
        <v>103.04853225543778</v>
      </c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>
        <f>IF($AV412&lt;$B$4/2,$AV412,EU410)</f>
        <v>109</v>
      </c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</row>
    <row r="413" spans="47:245" ht="12.75">
      <c r="AU413" s="15">
        <f>AU412</f>
        <v>109</v>
      </c>
      <c r="AV413" s="16"/>
      <c r="AW413" s="15">
        <f>-AW412</f>
        <v>-103.04853225543778</v>
      </c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>
        <f>EV412</f>
        <v>109</v>
      </c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</row>
    <row r="414" spans="47:245" ht="12.75">
      <c r="AU414" s="15">
        <f>MAX(AX414:IV414)</f>
        <v>121</v>
      </c>
      <c r="AV414" s="16">
        <f>AV412+$C$9</f>
        <v>121</v>
      </c>
      <c r="AW414" s="15">
        <f>(($B$4/2)^2-AU414^2)^0.5</f>
        <v>88.65100112237876</v>
      </c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>
        <f>IF($AV414&lt;$B$4/2,$AV414,EV412)</f>
        <v>121</v>
      </c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</row>
    <row r="415" spans="20:245" ht="12.75">
      <c r="T415" s="22"/>
      <c r="U415" s="22"/>
      <c r="V415" s="22"/>
      <c r="W415" s="22"/>
      <c r="X415" s="22"/>
      <c r="Y415" s="22"/>
      <c r="Z415" s="22"/>
      <c r="AA415" s="22"/>
      <c r="AB415" s="22"/>
      <c r="AC415" s="23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12">
        <f>AU414</f>
        <v>121</v>
      </c>
      <c r="AV415" s="14"/>
      <c r="AW415" s="12">
        <f>-AW414</f>
        <v>-88.65100112237876</v>
      </c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>
        <f>EW414</f>
        <v>121</v>
      </c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</row>
    <row r="416" spans="19:245" ht="12.75">
      <c r="S416" s="17">
        <f>IF(($B$4/2)&gt;ABS(AV418),0,IF(($B$4/2)&gt;ABS(AV416),1,2))</f>
        <v>2</v>
      </c>
      <c r="T416" s="17">
        <f>AW416</f>
        <v>88.65100112237876</v>
      </c>
      <c r="U416" s="17">
        <f>MAX(AX416:IK416)</f>
        <v>121</v>
      </c>
      <c r="V416" s="17">
        <f>AW417</f>
        <v>-88.65100112237876</v>
      </c>
      <c r="W416" s="17">
        <f>MAX(AX417:IK417)</f>
        <v>121</v>
      </c>
      <c r="X416" s="17">
        <f>((T416-V416)^2+(U416-W416)^2)^0.5</f>
        <v>177.30200224475752</v>
      </c>
      <c r="Y416" s="17">
        <f>AW418</f>
        <v>88.65100112237876</v>
      </c>
      <c r="Z416" s="17">
        <f>MAX(AX418:IK418)</f>
        <v>121</v>
      </c>
      <c r="AA416" s="17">
        <f>AW419</f>
        <v>-88.65100112237876</v>
      </c>
      <c r="AB416" s="17">
        <f>MAX(AX419:IK419)</f>
        <v>121</v>
      </c>
      <c r="AC416" s="17">
        <f>((Y416-AA416)^2+(Z416-AB416)^2)^0.5</f>
        <v>177.30200224475752</v>
      </c>
      <c r="AD416" s="17">
        <f>((AC416+X416)/2)*$C$9</f>
        <v>2127.62402693709</v>
      </c>
      <c r="AE416" s="17">
        <f>((T416-Y416)^2+(U416-Z416)^2)^0.5</f>
        <v>0</v>
      </c>
      <c r="AF416" s="17">
        <f>(AE416/2)/($B$4/2)</f>
        <v>0</v>
      </c>
      <c r="AG416" s="17">
        <f>2*ASIN(AF416)</f>
        <v>0</v>
      </c>
      <c r="AH416" s="17">
        <f>(AG416/(2*PI()))*PI()*($B$4/2)^2</f>
        <v>0</v>
      </c>
      <c r="AI416" s="17">
        <f>(($B$4/2)^2-(AE416/2)^2)^0.5</f>
        <v>150</v>
      </c>
      <c r="AJ416" s="17">
        <f>(AE416*AI416)/2</f>
        <v>0</v>
      </c>
      <c r="AK416" s="17">
        <f>(AH416-AJ416)*2</f>
        <v>0</v>
      </c>
      <c r="AL416" s="17">
        <f>IF(S416=0,AD416+AK416,0)</f>
        <v>0</v>
      </c>
      <c r="AM416" s="17">
        <f>((T416-V416)^2+(U416-W416)^2)^0.5</f>
        <v>177.30200224475752</v>
      </c>
      <c r="AN416" s="17">
        <f>(AM416/2)/($B$4/2)</f>
        <v>0.5910066741491917</v>
      </c>
      <c r="AO416" s="17">
        <f>2*ASIN(AN416)</f>
        <v>1.264612428559013</v>
      </c>
      <c r="AP416" s="17">
        <f>(AO416/(2*PI()))*PI()*($B$4/2)^2</f>
        <v>14226.889821288896</v>
      </c>
      <c r="AQ416" s="17">
        <f>(($B$4/2)^2-(AM416/2)^2)^0.5</f>
        <v>121</v>
      </c>
      <c r="AR416" s="17">
        <f>(AM416*AQ416)/2</f>
        <v>10726.77113580783</v>
      </c>
      <c r="AS416" s="17">
        <f>IF(S416=1,AP416-AR416,0)</f>
        <v>0</v>
      </c>
      <c r="AT416" s="17">
        <f>AL416+AS416</f>
        <v>0</v>
      </c>
      <c r="AU416" s="15">
        <f>MAX(AX416:IV416)</f>
        <v>121</v>
      </c>
      <c r="AV416" s="16">
        <f>AV414+$C$7</f>
        <v>161</v>
      </c>
      <c r="AW416" s="15">
        <f>(($B$4/2)^2-AU416^2)^0.5</f>
        <v>88.65100112237876</v>
      </c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>
        <f>IF($AV416&lt;$B$4/2,$AV416,EW414)</f>
        <v>121</v>
      </c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</row>
    <row r="417" spans="47:245" ht="12.75">
      <c r="AU417" s="15">
        <f>AU416</f>
        <v>121</v>
      </c>
      <c r="AV417" s="16"/>
      <c r="AW417" s="15">
        <f>-AW416</f>
        <v>-88.65100112237876</v>
      </c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>
        <f>EX416</f>
        <v>121</v>
      </c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</row>
    <row r="418" spans="47:245" ht="12.75">
      <c r="AU418" s="15">
        <f>MAX(AX418:IV418)</f>
        <v>121</v>
      </c>
      <c r="AV418" s="16">
        <f>AV416+$C$9</f>
        <v>173</v>
      </c>
      <c r="AW418" s="15">
        <f>(($B$4/2)^2-AU418^2)^0.5</f>
        <v>88.65100112237876</v>
      </c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>
        <f>IF($AV418&lt;$B$4/2,$AV418,EX416)</f>
        <v>121</v>
      </c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</row>
    <row r="419" spans="20:245" ht="12.75">
      <c r="T419" s="22"/>
      <c r="U419" s="22"/>
      <c r="V419" s="22"/>
      <c r="W419" s="22"/>
      <c r="X419" s="22"/>
      <c r="Y419" s="22"/>
      <c r="Z419" s="22"/>
      <c r="AA419" s="22"/>
      <c r="AB419" s="22"/>
      <c r="AC419" s="23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12">
        <f>AU418</f>
        <v>121</v>
      </c>
      <c r="AV419" s="14"/>
      <c r="AW419" s="12">
        <f>-AW418</f>
        <v>-88.65100112237876</v>
      </c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>
        <f>EY418</f>
        <v>121</v>
      </c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</row>
    <row r="420" spans="19:245" ht="12.75">
      <c r="S420" s="17">
        <f>IF(($B$4/2)&gt;ABS(AV422),0,IF(($B$4/2)&gt;ABS(AV420),1,2))</f>
        <v>2</v>
      </c>
      <c r="T420" s="17">
        <f>AW420</f>
        <v>88.65100112237876</v>
      </c>
      <c r="U420" s="17">
        <f>MAX(AX420:IK420)</f>
        <v>121</v>
      </c>
      <c r="V420" s="17">
        <f>AW421</f>
        <v>-88.65100112237876</v>
      </c>
      <c r="W420" s="17">
        <f>MAX(AX421:IK421)</f>
        <v>121</v>
      </c>
      <c r="X420" s="17">
        <f>((T420-V420)^2+(U420-W420)^2)^0.5</f>
        <v>177.30200224475752</v>
      </c>
      <c r="Y420" s="17">
        <f>AW422</f>
        <v>88.65100112237876</v>
      </c>
      <c r="Z420" s="17">
        <f>MAX(AX422:IK422)</f>
        <v>121</v>
      </c>
      <c r="AA420" s="17">
        <f>AW423</f>
        <v>-88.65100112237876</v>
      </c>
      <c r="AB420" s="17">
        <f>MAX(AX423:IK423)</f>
        <v>121</v>
      </c>
      <c r="AC420" s="17">
        <f>((Y420-AA420)^2+(Z420-AB420)^2)^0.5</f>
        <v>177.30200224475752</v>
      </c>
      <c r="AD420" s="17">
        <f>((AC420+X420)/2)*$C$9</f>
        <v>2127.62402693709</v>
      </c>
      <c r="AE420" s="17">
        <f>((T420-Y420)^2+(U420-Z420)^2)^0.5</f>
        <v>0</v>
      </c>
      <c r="AF420" s="17">
        <f>(AE420/2)/($B$4/2)</f>
        <v>0</v>
      </c>
      <c r="AG420" s="17">
        <f>2*ASIN(AF420)</f>
        <v>0</v>
      </c>
      <c r="AH420" s="17">
        <f>(AG420/(2*PI()))*PI()*($B$4/2)^2</f>
        <v>0</v>
      </c>
      <c r="AI420" s="17">
        <f>(($B$4/2)^2-(AE420/2)^2)^0.5</f>
        <v>150</v>
      </c>
      <c r="AJ420" s="17">
        <f>(AE420*AI420)/2</f>
        <v>0</v>
      </c>
      <c r="AK420" s="17">
        <f>(AH420-AJ420)*2</f>
        <v>0</v>
      </c>
      <c r="AL420" s="17">
        <f>IF(S420=0,AD420+AK420,0)</f>
        <v>0</v>
      </c>
      <c r="AM420" s="17">
        <f>((T420-V420)^2+(U420-W420)^2)^0.5</f>
        <v>177.30200224475752</v>
      </c>
      <c r="AN420" s="17">
        <f>(AM420/2)/($B$4/2)</f>
        <v>0.5910066741491917</v>
      </c>
      <c r="AO420" s="17">
        <f>2*ASIN(AN420)</f>
        <v>1.264612428559013</v>
      </c>
      <c r="AP420" s="17">
        <f>(AO420/(2*PI()))*PI()*($B$4/2)^2</f>
        <v>14226.889821288896</v>
      </c>
      <c r="AQ420" s="17">
        <f>(($B$4/2)^2-(AM420/2)^2)^0.5</f>
        <v>121</v>
      </c>
      <c r="AR420" s="17">
        <f>(AM420*AQ420)/2</f>
        <v>10726.77113580783</v>
      </c>
      <c r="AS420" s="17">
        <f>IF(S420=1,AP420-AR420,0)</f>
        <v>0</v>
      </c>
      <c r="AT420" s="17">
        <f>AL420+AS420</f>
        <v>0</v>
      </c>
      <c r="AU420" s="15">
        <f>MAX(AX420:IV420)</f>
        <v>121</v>
      </c>
      <c r="AV420" s="16">
        <f>AV418+$C$7</f>
        <v>213</v>
      </c>
      <c r="AW420" s="15">
        <f>(($B$4/2)^2-AU420^2)^0.5</f>
        <v>88.65100112237876</v>
      </c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>
        <f>IF($AV420&lt;$B$4/2,$AV420,EY418)</f>
        <v>121</v>
      </c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</row>
    <row r="421" spans="47:245" ht="12.75">
      <c r="AU421" s="15">
        <f>AU420</f>
        <v>121</v>
      </c>
      <c r="AV421" s="16"/>
      <c r="AW421" s="15">
        <f>-AW420</f>
        <v>-88.65100112237876</v>
      </c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>
        <f>EZ420</f>
        <v>121</v>
      </c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</row>
    <row r="422" spans="47:245" ht="12.75">
      <c r="AU422" s="15">
        <f>MAX(AX422:IV422)</f>
        <v>121</v>
      </c>
      <c r="AV422" s="16">
        <f>AV420+$C$9</f>
        <v>225</v>
      </c>
      <c r="AW422" s="15">
        <f>(($B$4/2)^2-AU422^2)^0.5</f>
        <v>88.65100112237876</v>
      </c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>
        <f>IF($AV422&lt;$B$4/2,$AV422,EZ420)</f>
        <v>121</v>
      </c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</row>
    <row r="423" spans="20:245" ht="12.75">
      <c r="T423" s="22"/>
      <c r="U423" s="22"/>
      <c r="V423" s="22"/>
      <c r="W423" s="22"/>
      <c r="X423" s="22"/>
      <c r="Y423" s="22"/>
      <c r="Z423" s="22"/>
      <c r="AA423" s="22"/>
      <c r="AB423" s="22"/>
      <c r="AC423" s="23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12">
        <f>AU422</f>
        <v>121</v>
      </c>
      <c r="AV423" s="14"/>
      <c r="AW423" s="12">
        <f>-AW422</f>
        <v>-88.65100112237876</v>
      </c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>
        <f>FA422</f>
        <v>121</v>
      </c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</row>
    <row r="424" spans="19:245" ht="12.75">
      <c r="S424" s="17">
        <f>IF(($B$4/2)&gt;ABS(AV426),0,IF(($B$4/2)&gt;ABS(AV424),1,2))</f>
        <v>2</v>
      </c>
      <c r="T424" s="17">
        <f>AW424</f>
        <v>88.65100112237876</v>
      </c>
      <c r="U424" s="17">
        <f>MAX(AX424:IK424)</f>
        <v>121</v>
      </c>
      <c r="V424" s="17">
        <f>AW425</f>
        <v>-88.65100112237876</v>
      </c>
      <c r="W424" s="17">
        <f>MAX(AX425:IK425)</f>
        <v>121</v>
      </c>
      <c r="X424" s="17">
        <f>((T424-V424)^2+(U424-W424)^2)^0.5</f>
        <v>177.30200224475752</v>
      </c>
      <c r="Y424" s="17">
        <f>AW426</f>
        <v>88.65100112237876</v>
      </c>
      <c r="Z424" s="17">
        <f>MAX(AX426:IK426)</f>
        <v>121</v>
      </c>
      <c r="AA424" s="17">
        <f>AW427</f>
        <v>-88.65100112237876</v>
      </c>
      <c r="AB424" s="17">
        <f>MAX(AX427:IK427)</f>
        <v>121</v>
      </c>
      <c r="AC424" s="17">
        <f>((Y424-AA424)^2+(Z424-AB424)^2)^0.5</f>
        <v>177.30200224475752</v>
      </c>
      <c r="AD424" s="17">
        <f>((AC424+X424)/2)*$C$9</f>
        <v>2127.62402693709</v>
      </c>
      <c r="AE424" s="17">
        <f>((T424-Y424)^2+(U424-Z424)^2)^0.5</f>
        <v>0</v>
      </c>
      <c r="AF424" s="17">
        <f>(AE424/2)/($B$4/2)</f>
        <v>0</v>
      </c>
      <c r="AG424" s="17">
        <f>2*ASIN(AF424)</f>
        <v>0</v>
      </c>
      <c r="AH424" s="17">
        <f>(AG424/(2*PI()))*PI()*($B$4/2)^2</f>
        <v>0</v>
      </c>
      <c r="AI424" s="17">
        <f>(($B$4/2)^2-(AE424/2)^2)^0.5</f>
        <v>150</v>
      </c>
      <c r="AJ424" s="17">
        <f>(AE424*AI424)/2</f>
        <v>0</v>
      </c>
      <c r="AK424" s="17">
        <f>(AH424-AJ424)*2</f>
        <v>0</v>
      </c>
      <c r="AL424" s="17">
        <f>IF(S424=0,AD424+AK424,0)</f>
        <v>0</v>
      </c>
      <c r="AM424" s="17">
        <f>((T424-V424)^2+(U424-W424)^2)^0.5</f>
        <v>177.30200224475752</v>
      </c>
      <c r="AN424" s="17">
        <f>(AM424/2)/($B$4/2)</f>
        <v>0.5910066741491917</v>
      </c>
      <c r="AO424" s="17">
        <f>2*ASIN(AN424)</f>
        <v>1.264612428559013</v>
      </c>
      <c r="AP424" s="17">
        <f>(AO424/(2*PI()))*PI()*($B$4/2)^2</f>
        <v>14226.889821288896</v>
      </c>
      <c r="AQ424" s="17">
        <f>(($B$4/2)^2-(AM424/2)^2)^0.5</f>
        <v>121</v>
      </c>
      <c r="AR424" s="17">
        <f>(AM424*AQ424)/2</f>
        <v>10726.77113580783</v>
      </c>
      <c r="AS424" s="17">
        <f>IF(S424=1,AP424-AR424,0)</f>
        <v>0</v>
      </c>
      <c r="AT424" s="17">
        <f>AL424+AS424</f>
        <v>0</v>
      </c>
      <c r="AU424" s="15">
        <f>MAX(AX424:IV424)</f>
        <v>121</v>
      </c>
      <c r="AV424" s="16">
        <f>AV422+$C$7</f>
        <v>265</v>
      </c>
      <c r="AW424" s="15">
        <f>(($B$4/2)^2-AU424^2)^0.5</f>
        <v>88.65100112237876</v>
      </c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>
        <f>IF($AV424&lt;$B$4/2,$AV424,FA422)</f>
        <v>121</v>
      </c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</row>
    <row r="425" spans="47:245" ht="12.75">
      <c r="AU425" s="15">
        <f>AU424</f>
        <v>121</v>
      </c>
      <c r="AV425" s="16"/>
      <c r="AW425" s="15">
        <f>-AW424</f>
        <v>-88.65100112237876</v>
      </c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>
        <f>FB424</f>
        <v>121</v>
      </c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</row>
    <row r="426" spans="47:245" ht="12.75">
      <c r="AU426" s="15">
        <f>MAX(AX426:IV426)</f>
        <v>121</v>
      </c>
      <c r="AV426" s="16">
        <f>AV424+$C$9</f>
        <v>277</v>
      </c>
      <c r="AW426" s="15">
        <f>(($B$4/2)^2-AU426^2)^0.5</f>
        <v>88.65100112237876</v>
      </c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>
        <f>IF($AV426&lt;$B$4/2,$AV426,FB424)</f>
        <v>121</v>
      </c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</row>
    <row r="427" spans="20:245" ht="12.75">
      <c r="T427" s="22"/>
      <c r="U427" s="22"/>
      <c r="V427" s="22"/>
      <c r="W427" s="22"/>
      <c r="X427" s="22"/>
      <c r="Y427" s="22"/>
      <c r="Z427" s="22"/>
      <c r="AA427" s="22"/>
      <c r="AB427" s="22"/>
      <c r="AC427" s="23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12">
        <f>AU426</f>
        <v>121</v>
      </c>
      <c r="AV427" s="14"/>
      <c r="AW427" s="12">
        <f>-AW426</f>
        <v>-88.65100112237876</v>
      </c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>
        <f>FC426</f>
        <v>121</v>
      </c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</row>
    <row r="428" spans="19:245" ht="12.75">
      <c r="S428" s="17">
        <f>IF(($B$4/2)&gt;ABS(AV430),0,IF(($B$4/2)&gt;ABS(AV428),1,2))</f>
        <v>2</v>
      </c>
      <c r="T428" s="17">
        <f>AW428</f>
        <v>88.65100112237876</v>
      </c>
      <c r="U428" s="17">
        <f>MAX(AX428:IK428)</f>
        <v>121</v>
      </c>
      <c r="V428" s="17">
        <f>AW429</f>
        <v>-88.65100112237876</v>
      </c>
      <c r="W428" s="17">
        <f>MAX(AX429:IK429)</f>
        <v>121</v>
      </c>
      <c r="X428" s="17">
        <f>((T428-V428)^2+(U428-W428)^2)^0.5</f>
        <v>177.30200224475752</v>
      </c>
      <c r="Y428" s="17">
        <f>AW430</f>
        <v>88.65100112237876</v>
      </c>
      <c r="Z428" s="17">
        <f>MAX(AX430:IK430)</f>
        <v>121</v>
      </c>
      <c r="AA428" s="17">
        <f>AW431</f>
        <v>-88.65100112237876</v>
      </c>
      <c r="AB428" s="17">
        <f>MAX(AX431:IK431)</f>
        <v>121</v>
      </c>
      <c r="AC428" s="17">
        <f>((Y428-AA428)^2+(Z428-AB428)^2)^0.5</f>
        <v>177.30200224475752</v>
      </c>
      <c r="AD428" s="17">
        <f>((AC428+X428)/2)*$C$9</f>
        <v>2127.62402693709</v>
      </c>
      <c r="AE428" s="17">
        <f>((T428-Y428)^2+(U428-Z428)^2)^0.5</f>
        <v>0</v>
      </c>
      <c r="AF428" s="17">
        <f>(AE428/2)/($B$4/2)</f>
        <v>0</v>
      </c>
      <c r="AG428" s="17">
        <f>2*ASIN(AF428)</f>
        <v>0</v>
      </c>
      <c r="AH428" s="17">
        <f>(AG428/(2*PI()))*PI()*($B$4/2)^2</f>
        <v>0</v>
      </c>
      <c r="AI428" s="17">
        <f>(($B$4/2)^2-(AE428/2)^2)^0.5</f>
        <v>150</v>
      </c>
      <c r="AJ428" s="17">
        <f>(AE428*AI428)/2</f>
        <v>0</v>
      </c>
      <c r="AK428" s="17">
        <f>(AH428-AJ428)*2</f>
        <v>0</v>
      </c>
      <c r="AL428" s="17">
        <f>IF(S428=0,AD428+AK428,0)</f>
        <v>0</v>
      </c>
      <c r="AM428" s="17">
        <f>((T428-V428)^2+(U428-W428)^2)^0.5</f>
        <v>177.30200224475752</v>
      </c>
      <c r="AN428" s="17">
        <f>(AM428/2)/($B$4/2)</f>
        <v>0.5910066741491917</v>
      </c>
      <c r="AO428" s="17">
        <f>2*ASIN(AN428)</f>
        <v>1.264612428559013</v>
      </c>
      <c r="AP428" s="17">
        <f>(AO428/(2*PI()))*PI()*($B$4/2)^2</f>
        <v>14226.889821288896</v>
      </c>
      <c r="AQ428" s="17">
        <f>(($B$4/2)^2-(AM428/2)^2)^0.5</f>
        <v>121</v>
      </c>
      <c r="AR428" s="17">
        <f>(AM428*AQ428)/2</f>
        <v>10726.77113580783</v>
      </c>
      <c r="AS428" s="17">
        <f>IF(S428=1,AP428-AR428,0)</f>
        <v>0</v>
      </c>
      <c r="AT428" s="17">
        <f>AL428+AS428</f>
        <v>0</v>
      </c>
      <c r="AU428" s="15">
        <f>MAX(AX428:IV428)</f>
        <v>121</v>
      </c>
      <c r="AV428" s="16">
        <f>AV426+$C$7</f>
        <v>317</v>
      </c>
      <c r="AW428" s="15">
        <f>(($B$4/2)^2-AU428^2)^0.5</f>
        <v>88.65100112237876</v>
      </c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>
        <f>IF($AV428&lt;$B$4/2,$AV428,FC426)</f>
        <v>121</v>
      </c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</row>
    <row r="429" spans="47:245" ht="12.75">
      <c r="AU429" s="15">
        <f>AU428</f>
        <v>121</v>
      </c>
      <c r="AV429" s="16"/>
      <c r="AW429" s="15">
        <f>-AW428</f>
        <v>-88.65100112237876</v>
      </c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>
        <f>FD428</f>
        <v>121</v>
      </c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</row>
    <row r="430" spans="47:245" ht="12.75">
      <c r="AU430" s="15">
        <f>MAX(AX430:IV430)</f>
        <v>121</v>
      </c>
      <c r="AV430" s="16">
        <f>AV428+$C$9</f>
        <v>329</v>
      </c>
      <c r="AW430" s="15">
        <f>(($B$4/2)^2-AU430^2)^0.5</f>
        <v>88.65100112237876</v>
      </c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>
        <f>IF($AV430&lt;$B$4/2,$AV430,FD428)</f>
        <v>121</v>
      </c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</row>
    <row r="431" spans="20:245" ht="12.75">
      <c r="T431" s="22"/>
      <c r="U431" s="22"/>
      <c r="V431" s="22"/>
      <c r="W431" s="22"/>
      <c r="X431" s="22"/>
      <c r="Y431" s="22"/>
      <c r="Z431" s="22"/>
      <c r="AA431" s="22"/>
      <c r="AB431" s="22"/>
      <c r="AC431" s="23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12">
        <f>AU430</f>
        <v>121</v>
      </c>
      <c r="AV431" s="14"/>
      <c r="AW431" s="12">
        <f>-AW430</f>
        <v>-88.65100112237876</v>
      </c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>
        <f>FE430</f>
        <v>121</v>
      </c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</row>
    <row r="432" spans="19:245" ht="12.75">
      <c r="S432" s="17">
        <f>IF(($B$4/2)&gt;ABS(AV434),0,IF(($B$4/2)&gt;ABS(AV432),1,2))</f>
        <v>2</v>
      </c>
      <c r="T432" s="17">
        <f>AW432</f>
        <v>88.65100112237876</v>
      </c>
      <c r="U432" s="17">
        <f>MAX(AX432:IK432)</f>
        <v>121</v>
      </c>
      <c r="V432" s="17">
        <f>AW433</f>
        <v>-88.65100112237876</v>
      </c>
      <c r="W432" s="17">
        <f>MAX(AX433:IK433)</f>
        <v>121</v>
      </c>
      <c r="X432" s="17">
        <f>((T432-V432)^2+(U432-W432)^2)^0.5</f>
        <v>177.30200224475752</v>
      </c>
      <c r="Y432" s="17">
        <f>AW434</f>
        <v>88.65100112237876</v>
      </c>
      <c r="Z432" s="17">
        <f>MAX(AX434:IK434)</f>
        <v>121</v>
      </c>
      <c r="AA432" s="17">
        <f>AW435</f>
        <v>-88.65100112237876</v>
      </c>
      <c r="AB432" s="17">
        <f>MAX(AX435:IK435)</f>
        <v>121</v>
      </c>
      <c r="AC432" s="17">
        <f>((Y432-AA432)^2+(Z432-AB432)^2)^0.5</f>
        <v>177.30200224475752</v>
      </c>
      <c r="AD432" s="17">
        <f>((AC432+X432)/2)*$C$9</f>
        <v>2127.62402693709</v>
      </c>
      <c r="AE432" s="17">
        <f>((T432-Y432)^2+(U432-Z432)^2)^0.5</f>
        <v>0</v>
      </c>
      <c r="AF432" s="17">
        <f>(AE432/2)/($B$4/2)</f>
        <v>0</v>
      </c>
      <c r="AG432" s="17">
        <f>2*ASIN(AF432)</f>
        <v>0</v>
      </c>
      <c r="AH432" s="17">
        <f>(AG432/(2*PI()))*PI()*($B$4/2)^2</f>
        <v>0</v>
      </c>
      <c r="AI432" s="17">
        <f>(($B$4/2)^2-(AE432/2)^2)^0.5</f>
        <v>150</v>
      </c>
      <c r="AJ432" s="17">
        <f>(AE432*AI432)/2</f>
        <v>0</v>
      </c>
      <c r="AK432" s="17">
        <f>(AH432-AJ432)*2</f>
        <v>0</v>
      </c>
      <c r="AL432" s="17">
        <f>IF(S432=0,AD432+AK432,0)</f>
        <v>0</v>
      </c>
      <c r="AM432" s="17">
        <f>((T432-V432)^2+(U432-W432)^2)^0.5</f>
        <v>177.30200224475752</v>
      </c>
      <c r="AN432" s="17">
        <f>(AM432/2)/($B$4/2)</f>
        <v>0.5910066741491917</v>
      </c>
      <c r="AO432" s="17">
        <f>2*ASIN(AN432)</f>
        <v>1.264612428559013</v>
      </c>
      <c r="AP432" s="17">
        <f>(AO432/(2*PI()))*PI()*($B$4/2)^2</f>
        <v>14226.889821288896</v>
      </c>
      <c r="AQ432" s="17">
        <f>(($B$4/2)^2-(AM432/2)^2)^0.5</f>
        <v>121</v>
      </c>
      <c r="AR432" s="17">
        <f>(AM432*AQ432)/2</f>
        <v>10726.77113580783</v>
      </c>
      <c r="AS432" s="17">
        <f>IF(S432=1,AP432-AR432,0)</f>
        <v>0</v>
      </c>
      <c r="AT432" s="17">
        <f>AL432+AS432</f>
        <v>0</v>
      </c>
      <c r="AU432" s="15">
        <f>MAX(AX432:IV432)</f>
        <v>121</v>
      </c>
      <c r="AV432" s="16">
        <f>AV430+$C$7</f>
        <v>369</v>
      </c>
      <c r="AW432" s="15">
        <f>(($B$4/2)^2-AU432^2)^0.5</f>
        <v>88.65100112237876</v>
      </c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>
        <f>IF($AV432&lt;$B$4/2,$AV432,FE430)</f>
        <v>121</v>
      </c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</row>
    <row r="433" spans="47:245" ht="12.75">
      <c r="AU433" s="15">
        <f>AU432</f>
        <v>121</v>
      </c>
      <c r="AV433" s="16"/>
      <c r="AW433" s="15">
        <f>-AW432</f>
        <v>-88.65100112237876</v>
      </c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>
        <f>FF432</f>
        <v>121</v>
      </c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</row>
    <row r="434" spans="47:245" ht="12.75">
      <c r="AU434" s="15">
        <f>MAX(AX434:IV434)</f>
        <v>121</v>
      </c>
      <c r="AV434" s="16">
        <f>AV432+$C$9</f>
        <v>381</v>
      </c>
      <c r="AW434" s="15">
        <f>(($B$4/2)^2-AU434^2)^0.5</f>
        <v>88.65100112237876</v>
      </c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>
        <f>IF($AV434&lt;$B$4/2,$AV434,FF432)</f>
        <v>121</v>
      </c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</row>
    <row r="435" spans="20:245" ht="12.75">
      <c r="T435" s="22"/>
      <c r="U435" s="22"/>
      <c r="V435" s="22"/>
      <c r="W435" s="22"/>
      <c r="X435" s="22"/>
      <c r="Y435" s="22"/>
      <c r="Z435" s="22"/>
      <c r="AA435" s="22"/>
      <c r="AB435" s="22"/>
      <c r="AC435" s="23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12">
        <f>AU434</f>
        <v>121</v>
      </c>
      <c r="AV435" s="14"/>
      <c r="AW435" s="12">
        <f>-AW434</f>
        <v>-88.65100112237876</v>
      </c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>
        <f>FG434</f>
        <v>121</v>
      </c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</row>
    <row r="436" spans="19:245" ht="12.75">
      <c r="S436" s="17">
        <f>IF(($B$4/2)&gt;ABS(AV438),0,IF(($B$4/2)&gt;ABS(AV436),1,2))</f>
        <v>2</v>
      </c>
      <c r="T436" s="17">
        <f>AW436</f>
        <v>88.65100112237876</v>
      </c>
      <c r="U436" s="17">
        <f>MAX(AX436:IK436)</f>
        <v>121</v>
      </c>
      <c r="V436" s="17">
        <f>AW437</f>
        <v>-88.65100112237876</v>
      </c>
      <c r="W436" s="17">
        <f>MAX(AX437:IK437)</f>
        <v>121</v>
      </c>
      <c r="X436" s="17">
        <f>((T436-V436)^2+(U436-W436)^2)^0.5</f>
        <v>177.30200224475752</v>
      </c>
      <c r="Y436" s="17">
        <f>AW438</f>
        <v>88.65100112237876</v>
      </c>
      <c r="Z436" s="17">
        <f>MAX(AX438:IK438)</f>
        <v>121</v>
      </c>
      <c r="AA436" s="17">
        <f>AW439</f>
        <v>-88.65100112237876</v>
      </c>
      <c r="AB436" s="17">
        <f>MAX(AX439:IK439)</f>
        <v>121</v>
      </c>
      <c r="AC436" s="17">
        <f>((Y436-AA436)^2+(Z436-AB436)^2)^0.5</f>
        <v>177.30200224475752</v>
      </c>
      <c r="AD436" s="17">
        <f>((AC436+X436)/2)*$C$9</f>
        <v>2127.62402693709</v>
      </c>
      <c r="AE436" s="17">
        <f>((T436-Y436)^2+(U436-Z436)^2)^0.5</f>
        <v>0</v>
      </c>
      <c r="AF436" s="17">
        <f>(AE436/2)/($B$4/2)</f>
        <v>0</v>
      </c>
      <c r="AG436" s="17">
        <f>2*ASIN(AF436)</f>
        <v>0</v>
      </c>
      <c r="AH436" s="17">
        <f>(AG436/(2*PI()))*PI()*($B$4/2)^2</f>
        <v>0</v>
      </c>
      <c r="AI436" s="17">
        <f>(($B$4/2)^2-(AE436/2)^2)^0.5</f>
        <v>150</v>
      </c>
      <c r="AJ436" s="17">
        <f>(AE436*AI436)/2</f>
        <v>0</v>
      </c>
      <c r="AK436" s="17">
        <f>(AH436-AJ436)*2</f>
        <v>0</v>
      </c>
      <c r="AL436" s="17">
        <f>IF(S436=0,AD436+AK436,0)</f>
        <v>0</v>
      </c>
      <c r="AM436" s="17">
        <f>((T436-V436)^2+(U436-W436)^2)^0.5</f>
        <v>177.30200224475752</v>
      </c>
      <c r="AN436" s="17">
        <f>(AM436/2)/($B$4/2)</f>
        <v>0.5910066741491917</v>
      </c>
      <c r="AO436" s="17">
        <f>2*ASIN(AN436)</f>
        <v>1.264612428559013</v>
      </c>
      <c r="AP436" s="17">
        <f>(AO436/(2*PI()))*PI()*($B$4/2)^2</f>
        <v>14226.889821288896</v>
      </c>
      <c r="AQ436" s="17">
        <f>(($B$4/2)^2-(AM436/2)^2)^0.5</f>
        <v>121</v>
      </c>
      <c r="AR436" s="17">
        <f>(AM436*AQ436)/2</f>
        <v>10726.77113580783</v>
      </c>
      <c r="AS436" s="17">
        <f>IF(S436=1,AP436-AR436,0)</f>
        <v>0</v>
      </c>
      <c r="AT436" s="17">
        <f>AL436+AS436</f>
        <v>0</v>
      </c>
      <c r="AU436" s="15">
        <f>MAX(AX436:IV436)</f>
        <v>121</v>
      </c>
      <c r="AV436" s="16">
        <f>AV434+$C$7</f>
        <v>421</v>
      </c>
      <c r="AW436" s="15">
        <f>(($B$4/2)^2-AU436^2)^0.5</f>
        <v>88.65100112237876</v>
      </c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>
        <f>IF($AV436&lt;$B$4/2,$AV436,FG434)</f>
        <v>121</v>
      </c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</row>
    <row r="437" spans="47:245" ht="12.75">
      <c r="AU437" s="15">
        <f>AU436</f>
        <v>121</v>
      </c>
      <c r="AV437" s="16"/>
      <c r="AW437" s="15">
        <f>-AW436</f>
        <v>-88.65100112237876</v>
      </c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>
        <f>FH436</f>
        <v>121</v>
      </c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</row>
    <row r="438" spans="47:245" ht="12.75">
      <c r="AU438" s="15">
        <f>MAX(AX438:IV438)</f>
        <v>121</v>
      </c>
      <c r="AV438" s="16">
        <f>AV436+$C$9</f>
        <v>433</v>
      </c>
      <c r="AW438" s="15">
        <f>(($B$4/2)^2-AU438^2)^0.5</f>
        <v>88.65100112237876</v>
      </c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>
        <f>IF($AV438&lt;$B$4/2,$AV438,FH436)</f>
        <v>121</v>
      </c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</row>
    <row r="439" spans="20:245" ht="12.75">
      <c r="T439" s="22"/>
      <c r="U439" s="22"/>
      <c r="V439" s="22"/>
      <c r="W439" s="22"/>
      <c r="X439" s="22"/>
      <c r="Y439" s="22"/>
      <c r="Z439" s="22"/>
      <c r="AA439" s="22"/>
      <c r="AB439" s="22"/>
      <c r="AC439" s="23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12">
        <f>AU438</f>
        <v>121</v>
      </c>
      <c r="AV439" s="14"/>
      <c r="AW439" s="12">
        <f>-AW438</f>
        <v>-88.65100112237876</v>
      </c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>
        <f>FI438</f>
        <v>121</v>
      </c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</row>
    <row r="440" spans="19:245" ht="12.75">
      <c r="S440" s="17">
        <f>IF(($B$4/2)&gt;ABS(AV442),0,IF(($B$4/2)&gt;ABS(AV440),1,2))</f>
        <v>2</v>
      </c>
      <c r="T440" s="17">
        <f>AW440</f>
        <v>88.65100112237876</v>
      </c>
      <c r="U440" s="17">
        <f>MAX(AX440:IK440)</f>
        <v>121</v>
      </c>
      <c r="V440" s="17">
        <f>AW441</f>
        <v>-88.65100112237876</v>
      </c>
      <c r="W440" s="17">
        <f>MAX(AX441:IK441)</f>
        <v>121</v>
      </c>
      <c r="X440" s="17">
        <f>((T440-V440)^2+(U440-W440)^2)^0.5</f>
        <v>177.30200224475752</v>
      </c>
      <c r="Y440" s="17">
        <f>AW442</f>
        <v>88.65100112237876</v>
      </c>
      <c r="Z440" s="17">
        <f>MAX(AX442:IK442)</f>
        <v>121</v>
      </c>
      <c r="AA440" s="17">
        <f>AW443</f>
        <v>-88.65100112237876</v>
      </c>
      <c r="AB440" s="17">
        <f>MAX(AX443:IK443)</f>
        <v>121</v>
      </c>
      <c r="AC440" s="17">
        <f>((Y440-AA440)^2+(Z440-AB440)^2)^0.5</f>
        <v>177.30200224475752</v>
      </c>
      <c r="AD440" s="17">
        <f>((AC440+X440)/2)*$C$9</f>
        <v>2127.62402693709</v>
      </c>
      <c r="AE440" s="17">
        <f>((T440-Y440)^2+(U440-Z440)^2)^0.5</f>
        <v>0</v>
      </c>
      <c r="AF440" s="17">
        <f>(AE440/2)/($B$4/2)</f>
        <v>0</v>
      </c>
      <c r="AG440" s="17">
        <f>2*ASIN(AF440)</f>
        <v>0</v>
      </c>
      <c r="AH440" s="17">
        <f>(AG440/(2*PI()))*PI()*($B$4/2)^2</f>
        <v>0</v>
      </c>
      <c r="AI440" s="17">
        <f>(($B$4/2)^2-(AE440/2)^2)^0.5</f>
        <v>150</v>
      </c>
      <c r="AJ440" s="17">
        <f>(AE440*AI440)/2</f>
        <v>0</v>
      </c>
      <c r="AK440" s="17">
        <f>(AH440-AJ440)*2</f>
        <v>0</v>
      </c>
      <c r="AL440" s="17">
        <f>IF(S440=0,AD440+AK440,0)</f>
        <v>0</v>
      </c>
      <c r="AM440" s="17">
        <f>((T440-V440)^2+(U440-W440)^2)^0.5</f>
        <v>177.30200224475752</v>
      </c>
      <c r="AN440" s="17">
        <f>(AM440/2)/($B$4/2)</f>
        <v>0.5910066741491917</v>
      </c>
      <c r="AO440" s="17">
        <f>2*ASIN(AN440)</f>
        <v>1.264612428559013</v>
      </c>
      <c r="AP440" s="17">
        <f>(AO440/(2*PI()))*PI()*($B$4/2)^2</f>
        <v>14226.889821288896</v>
      </c>
      <c r="AQ440" s="17">
        <f>(($B$4/2)^2-(AM440/2)^2)^0.5</f>
        <v>121</v>
      </c>
      <c r="AR440" s="17">
        <f>(AM440*AQ440)/2</f>
        <v>10726.77113580783</v>
      </c>
      <c r="AS440" s="17">
        <f>IF(S440=1,AP440-AR440,0)</f>
        <v>0</v>
      </c>
      <c r="AT440" s="17">
        <f>AL440+AS440</f>
        <v>0</v>
      </c>
      <c r="AU440" s="15">
        <f>MAX(AX440:IV440)</f>
        <v>121</v>
      </c>
      <c r="AV440" s="16">
        <f>AV438+$C$7</f>
        <v>473</v>
      </c>
      <c r="AW440" s="15">
        <f>(($B$4/2)^2-AU440^2)^0.5</f>
        <v>88.65100112237876</v>
      </c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>
        <f>IF($AV440&lt;$B$4/2,$AV440,FI438)</f>
        <v>121</v>
      </c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</row>
    <row r="441" spans="47:245" ht="12.75">
      <c r="AU441" s="15">
        <f>AU440</f>
        <v>121</v>
      </c>
      <c r="AV441" s="16"/>
      <c r="AW441" s="15">
        <f>-AW440</f>
        <v>-88.65100112237876</v>
      </c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>
        <f>FJ440</f>
        <v>121</v>
      </c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</row>
    <row r="442" spans="47:245" ht="12.75">
      <c r="AU442" s="15">
        <f>MAX(AX442:IV442)</f>
        <v>121</v>
      </c>
      <c r="AV442" s="16">
        <f>AV440+$C$9</f>
        <v>485</v>
      </c>
      <c r="AW442" s="15">
        <f>(($B$4/2)^2-AU442^2)^0.5</f>
        <v>88.65100112237876</v>
      </c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>
        <f>IF($AV442&lt;$B$4/2,$AV442,FJ440)</f>
        <v>121</v>
      </c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</row>
    <row r="443" spans="20:245" ht="12.75">
      <c r="T443" s="22"/>
      <c r="U443" s="22"/>
      <c r="V443" s="22"/>
      <c r="W443" s="22"/>
      <c r="X443" s="22"/>
      <c r="Y443" s="22"/>
      <c r="Z443" s="22"/>
      <c r="AA443" s="22"/>
      <c r="AB443" s="22"/>
      <c r="AC443" s="23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12">
        <f>AU442</f>
        <v>121</v>
      </c>
      <c r="AV443" s="14"/>
      <c r="AW443" s="12">
        <f>-AW442</f>
        <v>-88.65100112237876</v>
      </c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>
        <f>FK442</f>
        <v>121</v>
      </c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</row>
    <row r="444" spans="19:245" ht="12.75">
      <c r="S444" s="17">
        <f>IF(($B$4/2)&gt;ABS(AV446),0,IF(($B$4/2)&gt;ABS(AV444),1,2))</f>
        <v>2</v>
      </c>
      <c r="T444" s="17">
        <f>AW444</f>
        <v>88.65100112237876</v>
      </c>
      <c r="U444" s="17">
        <f>MAX(AX444:IK444)</f>
        <v>121</v>
      </c>
      <c r="V444" s="17">
        <f>AW445</f>
        <v>-88.65100112237876</v>
      </c>
      <c r="W444" s="17">
        <f>MAX(AX445:IK445)</f>
        <v>121</v>
      </c>
      <c r="X444" s="17">
        <f>((T444-V444)^2+(U444-W444)^2)^0.5</f>
        <v>177.30200224475752</v>
      </c>
      <c r="Y444" s="17">
        <f>AW446</f>
        <v>88.65100112237876</v>
      </c>
      <c r="Z444" s="17">
        <f>MAX(AX446:IK446)</f>
        <v>121</v>
      </c>
      <c r="AA444" s="17">
        <f>AW447</f>
        <v>-88.65100112237876</v>
      </c>
      <c r="AB444" s="17">
        <f>MAX(AX447:IK447)</f>
        <v>121</v>
      </c>
      <c r="AC444" s="17">
        <f>((Y444-AA444)^2+(Z444-AB444)^2)^0.5</f>
        <v>177.30200224475752</v>
      </c>
      <c r="AD444" s="17">
        <f>((AC444+X444)/2)*$C$9</f>
        <v>2127.62402693709</v>
      </c>
      <c r="AE444" s="17">
        <f>((T444-Y444)^2+(U444-Z444)^2)^0.5</f>
        <v>0</v>
      </c>
      <c r="AF444" s="17">
        <f>(AE444/2)/($B$4/2)</f>
        <v>0</v>
      </c>
      <c r="AG444" s="17">
        <f>2*ASIN(AF444)</f>
        <v>0</v>
      </c>
      <c r="AH444" s="17">
        <f>(AG444/(2*PI()))*PI()*($B$4/2)^2</f>
        <v>0</v>
      </c>
      <c r="AI444" s="17">
        <f>(($B$4/2)^2-(AE444/2)^2)^0.5</f>
        <v>150</v>
      </c>
      <c r="AJ444" s="17">
        <f>(AE444*AI444)/2</f>
        <v>0</v>
      </c>
      <c r="AK444" s="17">
        <f>(AH444-AJ444)*2</f>
        <v>0</v>
      </c>
      <c r="AL444" s="17">
        <f>IF(S444=0,AD444+AK444,0)</f>
        <v>0</v>
      </c>
      <c r="AM444" s="17">
        <f>((T444-V444)^2+(U444-W444)^2)^0.5</f>
        <v>177.30200224475752</v>
      </c>
      <c r="AN444" s="17">
        <f>(AM444/2)/($B$4/2)</f>
        <v>0.5910066741491917</v>
      </c>
      <c r="AO444" s="17">
        <f>2*ASIN(AN444)</f>
        <v>1.264612428559013</v>
      </c>
      <c r="AP444" s="17">
        <f>(AO444/(2*PI()))*PI()*($B$4/2)^2</f>
        <v>14226.889821288896</v>
      </c>
      <c r="AQ444" s="17">
        <f>(($B$4/2)^2-(AM444/2)^2)^0.5</f>
        <v>121</v>
      </c>
      <c r="AR444" s="17">
        <f>(AM444*AQ444)/2</f>
        <v>10726.77113580783</v>
      </c>
      <c r="AS444" s="17">
        <f>IF(S444=1,AP444-AR444,0)</f>
        <v>0</v>
      </c>
      <c r="AT444" s="17">
        <f>AL444+AS444</f>
        <v>0</v>
      </c>
      <c r="AU444" s="15">
        <f>MAX(AX444:IV444)</f>
        <v>121</v>
      </c>
      <c r="AV444" s="16">
        <f>AV442+$C$7</f>
        <v>525</v>
      </c>
      <c r="AW444" s="15">
        <f>(($B$4/2)^2-AU444^2)^0.5</f>
        <v>88.65100112237876</v>
      </c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>
        <f>IF($AV444&lt;$B$4/2,$AV444,FK442)</f>
        <v>121</v>
      </c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</row>
    <row r="445" spans="47:245" ht="12.75">
      <c r="AU445" s="15">
        <f>AU444</f>
        <v>121</v>
      </c>
      <c r="AV445" s="16"/>
      <c r="AW445" s="15">
        <f>-AW444</f>
        <v>-88.65100112237876</v>
      </c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>
        <f>FL444</f>
        <v>121</v>
      </c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</row>
    <row r="446" spans="47:245" ht="12.75">
      <c r="AU446" s="15">
        <f>MAX(AX446:IV446)</f>
        <v>121</v>
      </c>
      <c r="AV446" s="16">
        <f>AV444+$C$9</f>
        <v>537</v>
      </c>
      <c r="AW446" s="15">
        <f>(($B$4/2)^2-AU446^2)^0.5</f>
        <v>88.65100112237876</v>
      </c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>
        <f>IF($AV446&lt;$B$4/2,$AV446,FL444)</f>
        <v>121</v>
      </c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</row>
    <row r="447" spans="20:245" ht="12.75">
      <c r="T447" s="22"/>
      <c r="U447" s="22"/>
      <c r="V447" s="22"/>
      <c r="W447" s="22"/>
      <c r="X447" s="22"/>
      <c r="Y447" s="22"/>
      <c r="Z447" s="22"/>
      <c r="AA447" s="22"/>
      <c r="AB447" s="22"/>
      <c r="AC447" s="23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12">
        <f>AU446</f>
        <v>121</v>
      </c>
      <c r="AV447" s="14"/>
      <c r="AW447" s="12">
        <f>-AW446</f>
        <v>-88.65100112237876</v>
      </c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>
        <f>FM446</f>
        <v>121</v>
      </c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</row>
    <row r="448" spans="19:245" ht="12.75">
      <c r="S448" s="17">
        <f>IF(($B$4/2)&gt;ABS(AV450),0,IF(($B$4/2)&gt;ABS(AV448),1,2))</f>
        <v>2</v>
      </c>
      <c r="T448" s="17">
        <f>AW448</f>
        <v>88.65100112237876</v>
      </c>
      <c r="U448" s="17">
        <f>MAX(AX448:IK448)</f>
        <v>121</v>
      </c>
      <c r="V448" s="17">
        <f>AW449</f>
        <v>-88.65100112237876</v>
      </c>
      <c r="W448" s="17">
        <f>MAX(AX449:IK449)</f>
        <v>121</v>
      </c>
      <c r="X448" s="17">
        <f>((T448-V448)^2+(U448-W448)^2)^0.5</f>
        <v>177.30200224475752</v>
      </c>
      <c r="Y448" s="17">
        <f>AW450</f>
        <v>88.65100112237876</v>
      </c>
      <c r="Z448" s="17">
        <f>MAX(AX450:IK450)</f>
        <v>121</v>
      </c>
      <c r="AA448" s="17">
        <f>AW451</f>
        <v>-88.65100112237876</v>
      </c>
      <c r="AB448" s="17">
        <f>MAX(AX451:IK451)</f>
        <v>121</v>
      </c>
      <c r="AC448" s="17">
        <f>((Y448-AA448)^2+(Z448-AB448)^2)^0.5</f>
        <v>177.30200224475752</v>
      </c>
      <c r="AD448" s="17">
        <f>((AC448+X448)/2)*$C$9</f>
        <v>2127.62402693709</v>
      </c>
      <c r="AE448" s="17">
        <f>((T448-Y448)^2+(U448-Z448)^2)^0.5</f>
        <v>0</v>
      </c>
      <c r="AF448" s="17">
        <f>(AE448/2)/($B$4/2)</f>
        <v>0</v>
      </c>
      <c r="AG448" s="17">
        <f>2*ASIN(AF448)</f>
        <v>0</v>
      </c>
      <c r="AH448" s="17">
        <f>(AG448/(2*PI()))*PI()*($B$4/2)^2</f>
        <v>0</v>
      </c>
      <c r="AI448" s="17">
        <f>(($B$4/2)^2-(AE448/2)^2)^0.5</f>
        <v>150</v>
      </c>
      <c r="AJ448" s="17">
        <f>(AE448*AI448)/2</f>
        <v>0</v>
      </c>
      <c r="AK448" s="17">
        <f>(AH448-AJ448)*2</f>
        <v>0</v>
      </c>
      <c r="AL448" s="17">
        <f>IF(S448=0,AD448+AK448,0)</f>
        <v>0</v>
      </c>
      <c r="AM448" s="17">
        <f>((T448-V448)^2+(U448-W448)^2)^0.5</f>
        <v>177.30200224475752</v>
      </c>
      <c r="AN448" s="17">
        <f>(AM448/2)/($B$4/2)</f>
        <v>0.5910066741491917</v>
      </c>
      <c r="AO448" s="17">
        <f>2*ASIN(AN448)</f>
        <v>1.264612428559013</v>
      </c>
      <c r="AP448" s="17">
        <f>(AO448/(2*PI()))*PI()*($B$4/2)^2</f>
        <v>14226.889821288896</v>
      </c>
      <c r="AQ448" s="17">
        <f>(($B$4/2)^2-(AM448/2)^2)^0.5</f>
        <v>121</v>
      </c>
      <c r="AR448" s="17">
        <f>(AM448*AQ448)/2</f>
        <v>10726.77113580783</v>
      </c>
      <c r="AS448" s="17">
        <f>IF(S448=1,AP448-AR448,0)</f>
        <v>0</v>
      </c>
      <c r="AT448" s="17">
        <f>AL448+AS448</f>
        <v>0</v>
      </c>
      <c r="AU448" s="15">
        <f>MAX(AX448:IV448)</f>
        <v>121</v>
      </c>
      <c r="AV448" s="16">
        <f>AV446+$C$7</f>
        <v>577</v>
      </c>
      <c r="AW448" s="15">
        <f>(($B$4/2)^2-AU448^2)^0.5</f>
        <v>88.65100112237876</v>
      </c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>
        <f>IF($AV448&lt;$B$4/2,$AV448,FM446)</f>
        <v>121</v>
      </c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</row>
    <row r="449" spans="47:245" ht="12.75">
      <c r="AU449" s="15">
        <f>AU448</f>
        <v>121</v>
      </c>
      <c r="AV449" s="16"/>
      <c r="AW449" s="15">
        <f>-AW448</f>
        <v>-88.65100112237876</v>
      </c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>
        <f>FN448</f>
        <v>121</v>
      </c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</row>
    <row r="450" spans="47:245" ht="12.75">
      <c r="AU450" s="15">
        <f>MAX(AX450:IV450)</f>
        <v>121</v>
      </c>
      <c r="AV450" s="16">
        <f>AV448+$C$9</f>
        <v>589</v>
      </c>
      <c r="AW450" s="15">
        <f>(($B$4/2)^2-AU450^2)^0.5</f>
        <v>88.65100112237876</v>
      </c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>
        <f>IF($AV450&lt;$B$4/2,$AV450,FN448)</f>
        <v>121</v>
      </c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</row>
    <row r="451" spans="20:245" ht="12.75">
      <c r="T451" s="22"/>
      <c r="U451" s="22"/>
      <c r="V451" s="22"/>
      <c r="W451" s="22"/>
      <c r="X451" s="22"/>
      <c r="Y451" s="22"/>
      <c r="Z451" s="22"/>
      <c r="AA451" s="22"/>
      <c r="AB451" s="22"/>
      <c r="AC451" s="23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12">
        <f>AU450</f>
        <v>121</v>
      </c>
      <c r="AV451" s="14"/>
      <c r="AW451" s="12">
        <f>-AW450</f>
        <v>-88.65100112237876</v>
      </c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>
        <f>FO450</f>
        <v>121</v>
      </c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</row>
    <row r="452" spans="19:245" ht="12.75">
      <c r="S452" s="17">
        <f>IF(($B$4/2)&gt;ABS(AV454),0,IF(($B$4/2)&gt;ABS(AV452),1,2))</f>
        <v>2</v>
      </c>
      <c r="T452" s="17">
        <f>AW452</f>
        <v>88.65100112237876</v>
      </c>
      <c r="U452" s="17">
        <f>MAX(AX452:IK452)</f>
        <v>121</v>
      </c>
      <c r="V452" s="17">
        <f>AW453</f>
        <v>-88.65100112237876</v>
      </c>
      <c r="W452" s="17">
        <f>MAX(AX453:IK453)</f>
        <v>121</v>
      </c>
      <c r="X452" s="17">
        <f>((T452-V452)^2+(U452-W452)^2)^0.5</f>
        <v>177.30200224475752</v>
      </c>
      <c r="Y452" s="17">
        <f>AW454</f>
        <v>88.65100112237876</v>
      </c>
      <c r="Z452" s="17">
        <f>MAX(AX454:IK454)</f>
        <v>121</v>
      </c>
      <c r="AA452" s="17">
        <f>AW455</f>
        <v>-88.65100112237876</v>
      </c>
      <c r="AB452" s="17">
        <f>MAX(AX455:IK455)</f>
        <v>121</v>
      </c>
      <c r="AC452" s="17">
        <f>((Y452-AA452)^2+(Z452-AB452)^2)^0.5</f>
        <v>177.30200224475752</v>
      </c>
      <c r="AD452" s="17">
        <f>((AC452+X452)/2)*$C$9</f>
        <v>2127.62402693709</v>
      </c>
      <c r="AE452" s="17">
        <f>((T452-Y452)^2+(U452-Z452)^2)^0.5</f>
        <v>0</v>
      </c>
      <c r="AF452" s="17">
        <f>(AE452/2)/($B$4/2)</f>
        <v>0</v>
      </c>
      <c r="AG452" s="17">
        <f>2*ASIN(AF452)</f>
        <v>0</v>
      </c>
      <c r="AH452" s="17">
        <f>(AG452/(2*PI()))*PI()*($B$4/2)^2</f>
        <v>0</v>
      </c>
      <c r="AI452" s="17">
        <f>(($B$4/2)^2-(AE452/2)^2)^0.5</f>
        <v>150</v>
      </c>
      <c r="AJ452" s="17">
        <f>(AE452*AI452)/2</f>
        <v>0</v>
      </c>
      <c r="AK452" s="17">
        <f>(AH452-AJ452)*2</f>
        <v>0</v>
      </c>
      <c r="AL452" s="17">
        <f>IF(S452=0,AD452+AK452,0)</f>
        <v>0</v>
      </c>
      <c r="AM452" s="17">
        <f>((T452-V452)^2+(U452-W452)^2)^0.5</f>
        <v>177.30200224475752</v>
      </c>
      <c r="AN452" s="17">
        <f>(AM452/2)/($B$4/2)</f>
        <v>0.5910066741491917</v>
      </c>
      <c r="AO452" s="17">
        <f>2*ASIN(AN452)</f>
        <v>1.264612428559013</v>
      </c>
      <c r="AP452" s="17">
        <f>(AO452/(2*PI()))*PI()*($B$4/2)^2</f>
        <v>14226.889821288896</v>
      </c>
      <c r="AQ452" s="17">
        <f>(($B$4/2)^2-(AM452/2)^2)^0.5</f>
        <v>121</v>
      </c>
      <c r="AR452" s="17">
        <f>(AM452*AQ452)/2</f>
        <v>10726.77113580783</v>
      </c>
      <c r="AS452" s="17">
        <f>IF(S452=1,AP452-AR452,0)</f>
        <v>0</v>
      </c>
      <c r="AT452" s="17">
        <f>AL452+AS452</f>
        <v>0</v>
      </c>
      <c r="AU452" s="15">
        <f>MAX(AX452:IV452)</f>
        <v>121</v>
      </c>
      <c r="AV452" s="16">
        <f>AV450+$C$7</f>
        <v>629</v>
      </c>
      <c r="AW452" s="15">
        <f>(($B$4/2)^2-AU452^2)^0.5</f>
        <v>88.65100112237876</v>
      </c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>
        <f>IF($AV452&lt;$B$4/2,$AV452,FO450)</f>
        <v>121</v>
      </c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</row>
    <row r="453" spans="47:245" ht="12.75">
      <c r="AU453" s="15">
        <f>AU452</f>
        <v>121</v>
      </c>
      <c r="AV453" s="16"/>
      <c r="AW453" s="15">
        <f>-AW452</f>
        <v>-88.65100112237876</v>
      </c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>
        <f>FP452</f>
        <v>121</v>
      </c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</row>
    <row r="454" spans="47:245" ht="12.75">
      <c r="AU454" s="15">
        <f>MAX(AX454:IV454)</f>
        <v>121</v>
      </c>
      <c r="AV454" s="16">
        <f>AV452+$C$9</f>
        <v>641</v>
      </c>
      <c r="AW454" s="15">
        <f>(($B$4/2)^2-AU454^2)^0.5</f>
        <v>88.65100112237876</v>
      </c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>
        <f>IF($AV454&lt;$B$4/2,$AV454,FP452)</f>
        <v>121</v>
      </c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</row>
    <row r="455" spans="20:245" ht="12.75">
      <c r="T455" s="22"/>
      <c r="U455" s="22"/>
      <c r="V455" s="22"/>
      <c r="W455" s="22"/>
      <c r="X455" s="22"/>
      <c r="Y455" s="22"/>
      <c r="Z455" s="22"/>
      <c r="AA455" s="22"/>
      <c r="AB455" s="22"/>
      <c r="AC455" s="23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12">
        <f>AU454</f>
        <v>121</v>
      </c>
      <c r="AV455" s="14"/>
      <c r="AW455" s="12">
        <f>-AW454</f>
        <v>-88.65100112237876</v>
      </c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>
        <f>FQ454</f>
        <v>121</v>
      </c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</row>
    <row r="456" spans="19:245" ht="12.75">
      <c r="S456" s="17">
        <f>IF(($B$4/2)&gt;ABS(AV458),0,IF(($B$4/2)&gt;ABS(AV456),1,2))</f>
        <v>2</v>
      </c>
      <c r="T456" s="17">
        <f>AW456</f>
        <v>88.65100112237876</v>
      </c>
      <c r="U456" s="17">
        <f>MAX(AX456:IK456)</f>
        <v>121</v>
      </c>
      <c r="V456" s="17">
        <f>AW457</f>
        <v>-88.65100112237876</v>
      </c>
      <c r="W456" s="17">
        <f>MAX(AX457:IK457)</f>
        <v>121</v>
      </c>
      <c r="X456" s="17">
        <f>((T456-V456)^2+(U456-W456)^2)^0.5</f>
        <v>177.30200224475752</v>
      </c>
      <c r="Y456" s="17">
        <f>AW458</f>
        <v>88.65100112237876</v>
      </c>
      <c r="Z456" s="17">
        <f>MAX(AX458:IK458)</f>
        <v>121</v>
      </c>
      <c r="AA456" s="17">
        <f>AW459</f>
        <v>-88.65100112237876</v>
      </c>
      <c r="AB456" s="17">
        <f>MAX(AX459:IK459)</f>
        <v>121</v>
      </c>
      <c r="AC456" s="17">
        <f>((Y456-AA456)^2+(Z456-AB456)^2)^0.5</f>
        <v>177.30200224475752</v>
      </c>
      <c r="AD456" s="17">
        <f>((AC456+X456)/2)*$C$9</f>
        <v>2127.62402693709</v>
      </c>
      <c r="AE456" s="17">
        <f>((T456-Y456)^2+(U456-Z456)^2)^0.5</f>
        <v>0</v>
      </c>
      <c r="AF456" s="17">
        <f>(AE456/2)/($B$4/2)</f>
        <v>0</v>
      </c>
      <c r="AG456" s="17">
        <f>2*ASIN(AF456)</f>
        <v>0</v>
      </c>
      <c r="AH456" s="17">
        <f>(AG456/(2*PI()))*PI()*($B$4/2)^2</f>
        <v>0</v>
      </c>
      <c r="AI456" s="17">
        <f>(($B$4/2)^2-(AE456/2)^2)^0.5</f>
        <v>150</v>
      </c>
      <c r="AJ456" s="17">
        <f>(AE456*AI456)/2</f>
        <v>0</v>
      </c>
      <c r="AK456" s="17">
        <f>(AH456-AJ456)*2</f>
        <v>0</v>
      </c>
      <c r="AL456" s="17">
        <f>IF(S456=0,AD456+AK456,0)</f>
        <v>0</v>
      </c>
      <c r="AM456" s="17">
        <f>((T456-V456)^2+(U456-W456)^2)^0.5</f>
        <v>177.30200224475752</v>
      </c>
      <c r="AN456" s="17">
        <f>(AM456/2)/($B$4/2)</f>
        <v>0.5910066741491917</v>
      </c>
      <c r="AO456" s="17">
        <f>2*ASIN(AN456)</f>
        <v>1.264612428559013</v>
      </c>
      <c r="AP456" s="17">
        <f>(AO456/(2*PI()))*PI()*($B$4/2)^2</f>
        <v>14226.889821288896</v>
      </c>
      <c r="AQ456" s="17">
        <f>(($B$4/2)^2-(AM456/2)^2)^0.5</f>
        <v>121</v>
      </c>
      <c r="AR456" s="17">
        <f>(AM456*AQ456)/2</f>
        <v>10726.77113580783</v>
      </c>
      <c r="AS456" s="17">
        <f>IF(S456=1,AP456-AR456,0)</f>
        <v>0</v>
      </c>
      <c r="AT456" s="17">
        <f>AL456+AS456</f>
        <v>0</v>
      </c>
      <c r="AU456" s="15">
        <f>MAX(AX456:IV456)</f>
        <v>121</v>
      </c>
      <c r="AV456" s="16">
        <f>AV454+$C$7</f>
        <v>681</v>
      </c>
      <c r="AW456" s="15">
        <f>(($B$4/2)^2-AU456^2)^0.5</f>
        <v>88.65100112237876</v>
      </c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>
        <f>IF($AV456&lt;$B$4/2,$AV456,FQ454)</f>
        <v>121</v>
      </c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</row>
    <row r="457" spans="47:245" ht="12.75">
      <c r="AU457" s="15">
        <f>AU456</f>
        <v>121</v>
      </c>
      <c r="AV457" s="16"/>
      <c r="AW457" s="15">
        <f>-AW456</f>
        <v>-88.65100112237876</v>
      </c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>
        <f>FR456</f>
        <v>121</v>
      </c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</row>
    <row r="458" spans="47:245" ht="12.75">
      <c r="AU458" s="15">
        <f>MAX(AX458:IV458)</f>
        <v>121</v>
      </c>
      <c r="AV458" s="16">
        <f>AV456+$C$9</f>
        <v>693</v>
      </c>
      <c r="AW458" s="15">
        <f>(($B$4/2)^2-AU458^2)^0.5</f>
        <v>88.65100112237876</v>
      </c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>
        <f>IF($AV458&lt;$B$4/2,$AV458,FR456)</f>
        <v>121</v>
      </c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</row>
    <row r="459" spans="20:245" ht="12.75">
      <c r="T459" s="22"/>
      <c r="U459" s="22"/>
      <c r="V459" s="22"/>
      <c r="W459" s="22"/>
      <c r="X459" s="22"/>
      <c r="Y459" s="22"/>
      <c r="Z459" s="22"/>
      <c r="AA459" s="22"/>
      <c r="AB459" s="22"/>
      <c r="AC459" s="23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12">
        <f>AU458</f>
        <v>121</v>
      </c>
      <c r="AV459" s="14"/>
      <c r="AW459" s="12">
        <f>-AW458</f>
        <v>-88.65100112237876</v>
      </c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>
        <f>FS458</f>
        <v>121</v>
      </c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</row>
    <row r="460" spans="19:245" ht="12.75">
      <c r="S460" s="17">
        <f>IF(($B$4/2)&gt;ABS(AV462),0,IF(($B$4/2)&gt;ABS(AV460),1,2))</f>
        <v>2</v>
      </c>
      <c r="T460" s="17">
        <f>AW460</f>
        <v>88.65100112237876</v>
      </c>
      <c r="U460" s="17">
        <f>MAX(AX460:IK460)</f>
        <v>121</v>
      </c>
      <c r="V460" s="17">
        <f>AW461</f>
        <v>-88.65100112237876</v>
      </c>
      <c r="W460" s="17">
        <f>MAX(AX461:IK461)</f>
        <v>121</v>
      </c>
      <c r="X460" s="17">
        <f>((T460-V460)^2+(U460-W460)^2)^0.5</f>
        <v>177.30200224475752</v>
      </c>
      <c r="Y460" s="17">
        <f>AW462</f>
        <v>88.65100112237876</v>
      </c>
      <c r="Z460" s="17">
        <f>MAX(AX462:IK462)</f>
        <v>121</v>
      </c>
      <c r="AA460" s="17">
        <f>AW463</f>
        <v>-88.65100112237876</v>
      </c>
      <c r="AB460" s="17">
        <f>MAX(AX463:IK463)</f>
        <v>121</v>
      </c>
      <c r="AC460" s="17">
        <f>((Y460-AA460)^2+(Z460-AB460)^2)^0.5</f>
        <v>177.30200224475752</v>
      </c>
      <c r="AD460" s="17">
        <f>((AC460+X460)/2)*$C$9</f>
        <v>2127.62402693709</v>
      </c>
      <c r="AE460" s="17">
        <f>((T460-Y460)^2+(U460-Z460)^2)^0.5</f>
        <v>0</v>
      </c>
      <c r="AF460" s="17">
        <f>(AE460/2)/($B$4/2)</f>
        <v>0</v>
      </c>
      <c r="AG460" s="17">
        <f>2*ASIN(AF460)</f>
        <v>0</v>
      </c>
      <c r="AH460" s="17">
        <f>(AG460/(2*PI()))*PI()*($B$4/2)^2</f>
        <v>0</v>
      </c>
      <c r="AI460" s="17">
        <f>(($B$4/2)^2-(AE460/2)^2)^0.5</f>
        <v>150</v>
      </c>
      <c r="AJ460" s="17">
        <f>(AE460*AI460)/2</f>
        <v>0</v>
      </c>
      <c r="AK460" s="17">
        <f>(AH460-AJ460)*2</f>
        <v>0</v>
      </c>
      <c r="AL460" s="17">
        <f>IF(S460=0,AD460+AK460,0)</f>
        <v>0</v>
      </c>
      <c r="AM460" s="17">
        <f>((T460-V460)^2+(U460-W460)^2)^0.5</f>
        <v>177.30200224475752</v>
      </c>
      <c r="AN460" s="17">
        <f>(AM460/2)/($B$4/2)</f>
        <v>0.5910066741491917</v>
      </c>
      <c r="AO460" s="17">
        <f>2*ASIN(AN460)</f>
        <v>1.264612428559013</v>
      </c>
      <c r="AP460" s="17">
        <f>(AO460/(2*PI()))*PI()*($B$4/2)^2</f>
        <v>14226.889821288896</v>
      </c>
      <c r="AQ460" s="17">
        <f>(($B$4/2)^2-(AM460/2)^2)^0.5</f>
        <v>121</v>
      </c>
      <c r="AR460" s="17">
        <f>(AM460*AQ460)/2</f>
        <v>10726.77113580783</v>
      </c>
      <c r="AS460" s="17">
        <f>IF(S460=1,AP460-AR460,0)</f>
        <v>0</v>
      </c>
      <c r="AT460" s="17">
        <f>AL460+AS460</f>
        <v>0</v>
      </c>
      <c r="AU460" s="15">
        <f>MAX(AX460:IV460)</f>
        <v>121</v>
      </c>
      <c r="AV460" s="16">
        <f>AV458+$C$7</f>
        <v>733</v>
      </c>
      <c r="AW460" s="15">
        <f>(($B$4/2)^2-AU460^2)^0.5</f>
        <v>88.65100112237876</v>
      </c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>
        <f>IF($AV460&lt;$B$4/2,$AV460,FS458)</f>
        <v>121</v>
      </c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</row>
    <row r="461" spans="47:245" ht="12.75">
      <c r="AU461" s="15">
        <f>AU460</f>
        <v>121</v>
      </c>
      <c r="AV461" s="16"/>
      <c r="AW461" s="15">
        <f>-AW460</f>
        <v>-88.65100112237876</v>
      </c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>
        <f>FT460</f>
        <v>121</v>
      </c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</row>
    <row r="462" spans="47:245" ht="12.75">
      <c r="AU462" s="15">
        <f>MAX(AX462:IV462)</f>
        <v>121</v>
      </c>
      <c r="AV462" s="16">
        <f>AV460+$C$9</f>
        <v>745</v>
      </c>
      <c r="AW462" s="15">
        <f>(($B$4/2)^2-AU462^2)^0.5</f>
        <v>88.65100112237876</v>
      </c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>
        <f>IF($AV462&lt;$B$4/2,$AV462,FT460)</f>
        <v>121</v>
      </c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</row>
    <row r="463" spans="20:245" ht="12.75">
      <c r="T463" s="22"/>
      <c r="U463" s="22"/>
      <c r="V463" s="22"/>
      <c r="W463" s="22"/>
      <c r="X463" s="22"/>
      <c r="Y463" s="22"/>
      <c r="Z463" s="22"/>
      <c r="AA463" s="22"/>
      <c r="AB463" s="22"/>
      <c r="AC463" s="23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12">
        <f>AU462</f>
        <v>121</v>
      </c>
      <c r="AV463" s="14"/>
      <c r="AW463" s="12">
        <f>-AW462</f>
        <v>-88.65100112237876</v>
      </c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>
        <f>FU462</f>
        <v>121</v>
      </c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</row>
    <row r="464" spans="19:245" ht="12.75">
      <c r="S464" s="17">
        <f>IF(($B$4/2)&gt;ABS(AV466),0,IF(($B$4/2)&gt;ABS(AV464),1,2))</f>
        <v>2</v>
      </c>
      <c r="T464" s="17">
        <f>AW464</f>
        <v>88.65100112237876</v>
      </c>
      <c r="U464" s="17">
        <f>MAX(AX464:IK464)</f>
        <v>121</v>
      </c>
      <c r="V464" s="17">
        <f>AW465</f>
        <v>-88.65100112237876</v>
      </c>
      <c r="W464" s="17">
        <f>MAX(AX465:IK465)</f>
        <v>121</v>
      </c>
      <c r="X464" s="17">
        <f>((T464-V464)^2+(U464-W464)^2)^0.5</f>
        <v>177.30200224475752</v>
      </c>
      <c r="Y464" s="17">
        <f>AW466</f>
        <v>88.65100112237876</v>
      </c>
      <c r="Z464" s="17">
        <f>MAX(AX466:IK466)</f>
        <v>121</v>
      </c>
      <c r="AA464" s="17">
        <f>AW467</f>
        <v>-88.65100112237876</v>
      </c>
      <c r="AB464" s="17">
        <f>MAX(AX467:IK467)</f>
        <v>121</v>
      </c>
      <c r="AC464" s="17">
        <f>((Y464-AA464)^2+(Z464-AB464)^2)^0.5</f>
        <v>177.30200224475752</v>
      </c>
      <c r="AD464" s="17">
        <f>((AC464+X464)/2)*$C$9</f>
        <v>2127.62402693709</v>
      </c>
      <c r="AE464" s="17">
        <f>((T464-Y464)^2+(U464-Z464)^2)^0.5</f>
        <v>0</v>
      </c>
      <c r="AF464" s="17">
        <f>(AE464/2)/($B$4/2)</f>
        <v>0</v>
      </c>
      <c r="AG464" s="17">
        <f>2*ASIN(AF464)</f>
        <v>0</v>
      </c>
      <c r="AH464" s="17">
        <f>(AG464/(2*PI()))*PI()*($B$4/2)^2</f>
        <v>0</v>
      </c>
      <c r="AI464" s="17">
        <f>(($B$4/2)^2-(AE464/2)^2)^0.5</f>
        <v>150</v>
      </c>
      <c r="AJ464" s="17">
        <f>(AE464*AI464)/2</f>
        <v>0</v>
      </c>
      <c r="AK464" s="17">
        <f>(AH464-AJ464)*2</f>
        <v>0</v>
      </c>
      <c r="AL464" s="17">
        <f>IF(S464=0,AD464+AK464,0)</f>
        <v>0</v>
      </c>
      <c r="AM464" s="17">
        <f>((T464-V464)^2+(U464-W464)^2)^0.5</f>
        <v>177.30200224475752</v>
      </c>
      <c r="AN464" s="17">
        <f>(AM464/2)/($B$4/2)</f>
        <v>0.5910066741491917</v>
      </c>
      <c r="AO464" s="17">
        <f>2*ASIN(AN464)</f>
        <v>1.264612428559013</v>
      </c>
      <c r="AP464" s="17">
        <f>(AO464/(2*PI()))*PI()*($B$4/2)^2</f>
        <v>14226.889821288896</v>
      </c>
      <c r="AQ464" s="17">
        <f>(($B$4/2)^2-(AM464/2)^2)^0.5</f>
        <v>121</v>
      </c>
      <c r="AR464" s="17">
        <f>(AM464*AQ464)/2</f>
        <v>10726.77113580783</v>
      </c>
      <c r="AS464" s="17">
        <f>IF(S464=1,AP464-AR464,0)</f>
        <v>0</v>
      </c>
      <c r="AT464" s="17">
        <f>AL464+AS464</f>
        <v>0</v>
      </c>
      <c r="AU464" s="15">
        <f>MAX(AX464:IV464)</f>
        <v>121</v>
      </c>
      <c r="AV464" s="16">
        <f>AV462+$C$7</f>
        <v>785</v>
      </c>
      <c r="AW464" s="15">
        <f>(($B$4/2)^2-AU464^2)^0.5</f>
        <v>88.65100112237876</v>
      </c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>
        <f>IF($AV464&lt;$B$4/2,$AV464,FU462)</f>
        <v>121</v>
      </c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</row>
    <row r="465" spans="47:245" ht="12.75">
      <c r="AU465" s="15">
        <f>AU464</f>
        <v>121</v>
      </c>
      <c r="AV465" s="16"/>
      <c r="AW465" s="15">
        <f>-AW464</f>
        <v>-88.65100112237876</v>
      </c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>
        <f>FV464</f>
        <v>121</v>
      </c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</row>
    <row r="466" spans="47:245" ht="12.75">
      <c r="AU466" s="15">
        <f>MAX(AX466:IV466)</f>
        <v>121</v>
      </c>
      <c r="AV466" s="16">
        <f>AV464+$C$9</f>
        <v>797</v>
      </c>
      <c r="AW466" s="15">
        <f>(($B$4/2)^2-AU466^2)^0.5</f>
        <v>88.65100112237876</v>
      </c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>
        <f>IF($AV466&lt;$B$4/2,$AV466,FV464)</f>
        <v>121</v>
      </c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</row>
    <row r="467" spans="20:245" ht="12.75">
      <c r="T467" s="22"/>
      <c r="U467" s="22"/>
      <c r="V467" s="22"/>
      <c r="W467" s="22"/>
      <c r="X467" s="22"/>
      <c r="Y467" s="22"/>
      <c r="Z467" s="22"/>
      <c r="AA467" s="22"/>
      <c r="AB467" s="22"/>
      <c r="AC467" s="23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12">
        <f>AU466</f>
        <v>121</v>
      </c>
      <c r="AV467" s="14"/>
      <c r="AW467" s="12">
        <f>-AW466</f>
        <v>-88.65100112237876</v>
      </c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>
        <f>FW466</f>
        <v>121</v>
      </c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</row>
    <row r="468" spans="19:245" ht="12.75">
      <c r="S468" s="17">
        <f>IF(($B$4/2)&gt;ABS(AV470),0,IF(($B$4/2)&gt;ABS(AV468),1,2))</f>
        <v>2</v>
      </c>
      <c r="T468" s="17">
        <f>AW468</f>
        <v>88.65100112237876</v>
      </c>
      <c r="U468" s="17">
        <f>MAX(AX468:IK468)</f>
        <v>121</v>
      </c>
      <c r="V468" s="17">
        <f>AW469</f>
        <v>-88.65100112237876</v>
      </c>
      <c r="W468" s="17">
        <f>MAX(AX469:IK469)</f>
        <v>121</v>
      </c>
      <c r="X468" s="17">
        <f>((T468-V468)^2+(U468-W468)^2)^0.5</f>
        <v>177.30200224475752</v>
      </c>
      <c r="Y468" s="17">
        <f>AW470</f>
        <v>88.65100112237876</v>
      </c>
      <c r="Z468" s="17">
        <f>MAX(AX470:IK470)</f>
        <v>121</v>
      </c>
      <c r="AA468" s="17">
        <f>AW471</f>
        <v>-88.65100112237876</v>
      </c>
      <c r="AB468" s="17">
        <f>MAX(AX471:IK471)</f>
        <v>121</v>
      </c>
      <c r="AC468" s="17">
        <f>((Y468-AA468)^2+(Z468-AB468)^2)^0.5</f>
        <v>177.30200224475752</v>
      </c>
      <c r="AD468" s="17">
        <f>((AC468+X468)/2)*$C$9</f>
        <v>2127.62402693709</v>
      </c>
      <c r="AE468" s="17">
        <f>((T468-Y468)^2+(U468-Z468)^2)^0.5</f>
        <v>0</v>
      </c>
      <c r="AF468" s="17">
        <f>(AE468/2)/($B$4/2)</f>
        <v>0</v>
      </c>
      <c r="AG468" s="17">
        <f>2*ASIN(AF468)</f>
        <v>0</v>
      </c>
      <c r="AH468" s="17">
        <f>(AG468/(2*PI()))*PI()*($B$4/2)^2</f>
        <v>0</v>
      </c>
      <c r="AI468" s="17">
        <f>(($B$4/2)^2-(AE468/2)^2)^0.5</f>
        <v>150</v>
      </c>
      <c r="AJ468" s="17">
        <f>(AE468*AI468)/2</f>
        <v>0</v>
      </c>
      <c r="AK468" s="17">
        <f>(AH468-AJ468)*2</f>
        <v>0</v>
      </c>
      <c r="AL468" s="17">
        <f>IF(S468=0,AD468+AK468,0)</f>
        <v>0</v>
      </c>
      <c r="AM468" s="17">
        <f>((T468-V468)^2+(U468-W468)^2)^0.5</f>
        <v>177.30200224475752</v>
      </c>
      <c r="AN468" s="17">
        <f>(AM468/2)/($B$4/2)</f>
        <v>0.5910066741491917</v>
      </c>
      <c r="AO468" s="17">
        <f>2*ASIN(AN468)</f>
        <v>1.264612428559013</v>
      </c>
      <c r="AP468" s="17">
        <f>(AO468/(2*PI()))*PI()*($B$4/2)^2</f>
        <v>14226.889821288896</v>
      </c>
      <c r="AQ468" s="17">
        <f>(($B$4/2)^2-(AM468/2)^2)^0.5</f>
        <v>121</v>
      </c>
      <c r="AR468" s="17">
        <f>(AM468*AQ468)/2</f>
        <v>10726.77113580783</v>
      </c>
      <c r="AS468" s="17">
        <f>IF(S468=1,AP468-AR468,0)</f>
        <v>0</v>
      </c>
      <c r="AT468" s="17">
        <f>AL468+AS468</f>
        <v>0</v>
      </c>
      <c r="AU468" s="15">
        <f>MAX(AX468:IV468)</f>
        <v>121</v>
      </c>
      <c r="AV468" s="16">
        <f>AV466+$C$7</f>
        <v>837</v>
      </c>
      <c r="AW468" s="15">
        <f>(($B$4/2)^2-AU468^2)^0.5</f>
        <v>88.65100112237876</v>
      </c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>
        <f>IF($AV468&lt;$B$4/2,$AV468,FW466)</f>
        <v>121</v>
      </c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</row>
    <row r="469" spans="47:245" ht="12.75">
      <c r="AU469" s="15">
        <f>AU468</f>
        <v>121</v>
      </c>
      <c r="AV469" s="16"/>
      <c r="AW469" s="15">
        <f>-AW468</f>
        <v>-88.65100112237876</v>
      </c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>
        <f>FX468</f>
        <v>121</v>
      </c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</row>
    <row r="470" spans="47:245" ht="12.75">
      <c r="AU470" s="15">
        <f>MAX(AX470:IV470)</f>
        <v>121</v>
      </c>
      <c r="AV470" s="16">
        <f>AV468+$C$9</f>
        <v>849</v>
      </c>
      <c r="AW470" s="15">
        <f>(($B$4/2)^2-AU470^2)^0.5</f>
        <v>88.65100112237876</v>
      </c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>
        <f>IF($AV470&lt;$B$4/2,$AV470,FX468)</f>
        <v>121</v>
      </c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</row>
    <row r="471" spans="20:245" ht="12.75">
      <c r="T471" s="22"/>
      <c r="U471" s="22"/>
      <c r="V471" s="22"/>
      <c r="W471" s="22"/>
      <c r="X471" s="22"/>
      <c r="Y471" s="22"/>
      <c r="Z471" s="22"/>
      <c r="AA471" s="22"/>
      <c r="AB471" s="22"/>
      <c r="AC471" s="23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12">
        <f>AU470</f>
        <v>121</v>
      </c>
      <c r="AV471" s="14"/>
      <c r="AW471" s="12">
        <f>-AW470</f>
        <v>-88.65100112237876</v>
      </c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>
        <f>FY470</f>
        <v>121</v>
      </c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</row>
    <row r="472" spans="19:245" ht="12.75">
      <c r="S472" s="17">
        <f>IF(($B$4/2)&gt;ABS(AV474),0,IF(($B$4/2)&gt;ABS(AV472),1,2))</f>
        <v>2</v>
      </c>
      <c r="T472" s="17">
        <f>AW472</f>
        <v>88.65100112237876</v>
      </c>
      <c r="U472" s="17">
        <f>MAX(AX472:IK472)</f>
        <v>121</v>
      </c>
      <c r="V472" s="17">
        <f>AW473</f>
        <v>-88.65100112237876</v>
      </c>
      <c r="W472" s="17">
        <f>MAX(AX473:IK473)</f>
        <v>121</v>
      </c>
      <c r="X472" s="17">
        <f>((T472-V472)^2+(U472-W472)^2)^0.5</f>
        <v>177.30200224475752</v>
      </c>
      <c r="Y472" s="17">
        <f>AW474</f>
        <v>88.65100112237876</v>
      </c>
      <c r="Z472" s="17">
        <f>MAX(AX474:IK474)</f>
        <v>121</v>
      </c>
      <c r="AA472" s="17">
        <f>AW475</f>
        <v>-88.65100112237876</v>
      </c>
      <c r="AB472" s="17">
        <f>MAX(AX475:IK475)</f>
        <v>121</v>
      </c>
      <c r="AC472" s="17">
        <f>((Y472-AA472)^2+(Z472-AB472)^2)^0.5</f>
        <v>177.30200224475752</v>
      </c>
      <c r="AD472" s="17">
        <f>((AC472+X472)/2)*$C$9</f>
        <v>2127.62402693709</v>
      </c>
      <c r="AE472" s="17">
        <f>((T472-Y472)^2+(U472-Z472)^2)^0.5</f>
        <v>0</v>
      </c>
      <c r="AF472" s="17">
        <f>(AE472/2)/($B$4/2)</f>
        <v>0</v>
      </c>
      <c r="AG472" s="17">
        <f>2*ASIN(AF472)</f>
        <v>0</v>
      </c>
      <c r="AH472" s="17">
        <f>(AG472/(2*PI()))*PI()*($B$4/2)^2</f>
        <v>0</v>
      </c>
      <c r="AI472" s="17">
        <f>(($B$4/2)^2-(AE472/2)^2)^0.5</f>
        <v>150</v>
      </c>
      <c r="AJ472" s="17">
        <f>(AE472*AI472)/2</f>
        <v>0</v>
      </c>
      <c r="AK472" s="17">
        <f>(AH472-AJ472)*2</f>
        <v>0</v>
      </c>
      <c r="AL472" s="17">
        <f>IF(S472=0,AD472+AK472,0)</f>
        <v>0</v>
      </c>
      <c r="AM472" s="17">
        <f>((T472-V472)^2+(U472-W472)^2)^0.5</f>
        <v>177.30200224475752</v>
      </c>
      <c r="AN472" s="17">
        <f>(AM472/2)/($B$4/2)</f>
        <v>0.5910066741491917</v>
      </c>
      <c r="AO472" s="17">
        <f>2*ASIN(AN472)</f>
        <v>1.264612428559013</v>
      </c>
      <c r="AP472" s="17">
        <f>(AO472/(2*PI()))*PI()*($B$4/2)^2</f>
        <v>14226.889821288896</v>
      </c>
      <c r="AQ472" s="17">
        <f>(($B$4/2)^2-(AM472/2)^2)^0.5</f>
        <v>121</v>
      </c>
      <c r="AR472" s="17">
        <f>(AM472*AQ472)/2</f>
        <v>10726.77113580783</v>
      </c>
      <c r="AS472" s="17">
        <f>IF(S472=1,AP472-AR472,0)</f>
        <v>0</v>
      </c>
      <c r="AT472" s="17">
        <f>AL472+AS472</f>
        <v>0</v>
      </c>
      <c r="AU472" s="15">
        <f>MAX(AX472:IV472)</f>
        <v>121</v>
      </c>
      <c r="AV472" s="16">
        <f>AV470+$C$7</f>
        <v>889</v>
      </c>
      <c r="AW472" s="15">
        <f>(($B$4/2)^2-AU472^2)^0.5</f>
        <v>88.65100112237876</v>
      </c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>
        <f>IF($AV472&lt;$B$4/2,$AV472,FY470)</f>
        <v>121</v>
      </c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</row>
    <row r="473" spans="47:245" ht="12.75">
      <c r="AU473" s="15">
        <f>AU472</f>
        <v>121</v>
      </c>
      <c r="AV473" s="16"/>
      <c r="AW473" s="15">
        <f>-AW472</f>
        <v>-88.65100112237876</v>
      </c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>
        <f>FZ472</f>
        <v>121</v>
      </c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</row>
    <row r="474" spans="47:245" ht="12.75">
      <c r="AU474" s="15">
        <f>MAX(AX474:IV474)</f>
        <v>121</v>
      </c>
      <c r="AV474" s="16">
        <f>AV472+$C$9</f>
        <v>901</v>
      </c>
      <c r="AW474" s="15">
        <f>(($B$4/2)^2-AU474^2)^0.5</f>
        <v>88.65100112237876</v>
      </c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>
        <f>IF($AV474&lt;$B$4/2,$AV474,FZ472)</f>
        <v>121</v>
      </c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</row>
    <row r="475" spans="20:245" ht="12.75">
      <c r="T475" s="22"/>
      <c r="U475" s="22"/>
      <c r="V475" s="22"/>
      <c r="W475" s="22"/>
      <c r="X475" s="22"/>
      <c r="Y475" s="22"/>
      <c r="Z475" s="22"/>
      <c r="AA475" s="22"/>
      <c r="AB475" s="22"/>
      <c r="AC475" s="23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12">
        <f>AU474</f>
        <v>121</v>
      </c>
      <c r="AV475" s="14"/>
      <c r="AW475" s="12">
        <f>-AW474</f>
        <v>-88.65100112237876</v>
      </c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>
        <f>GA474</f>
        <v>121</v>
      </c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</row>
    <row r="476" spans="19:245" ht="12.75">
      <c r="S476" s="17">
        <f>IF(($B$4/2)&gt;ABS(AV478),0,IF(($B$4/2)&gt;ABS(AV476),1,2))</f>
        <v>2</v>
      </c>
      <c r="T476" s="17">
        <f>AW476</f>
        <v>88.65100112237876</v>
      </c>
      <c r="U476" s="17">
        <f>MAX(AX476:IK476)</f>
        <v>121</v>
      </c>
      <c r="V476" s="17">
        <f>AW477</f>
        <v>-88.65100112237876</v>
      </c>
      <c r="W476" s="17">
        <f>MAX(AX477:IK477)</f>
        <v>121</v>
      </c>
      <c r="X476" s="17">
        <f>((T476-V476)^2+(U476-W476)^2)^0.5</f>
        <v>177.30200224475752</v>
      </c>
      <c r="Y476" s="17">
        <f>AW478</f>
        <v>88.65100112237876</v>
      </c>
      <c r="Z476" s="17">
        <f>MAX(AX478:IK478)</f>
        <v>121</v>
      </c>
      <c r="AA476" s="17">
        <f>AW479</f>
        <v>-88.65100112237876</v>
      </c>
      <c r="AB476" s="17">
        <f>MAX(AX479:IK479)</f>
        <v>121</v>
      </c>
      <c r="AC476" s="17">
        <f>((Y476-AA476)^2+(Z476-AB476)^2)^0.5</f>
        <v>177.30200224475752</v>
      </c>
      <c r="AD476" s="17">
        <f>((AC476+X476)/2)*$C$9</f>
        <v>2127.62402693709</v>
      </c>
      <c r="AE476" s="17">
        <f>((T476-Y476)^2+(U476-Z476)^2)^0.5</f>
        <v>0</v>
      </c>
      <c r="AF476" s="17">
        <f>(AE476/2)/($B$4/2)</f>
        <v>0</v>
      </c>
      <c r="AG476" s="17">
        <f>2*ASIN(AF476)</f>
        <v>0</v>
      </c>
      <c r="AH476" s="17">
        <f>(AG476/(2*PI()))*PI()*($B$4/2)^2</f>
        <v>0</v>
      </c>
      <c r="AI476" s="17">
        <f>(($B$4/2)^2-(AE476/2)^2)^0.5</f>
        <v>150</v>
      </c>
      <c r="AJ476" s="17">
        <f>(AE476*AI476)/2</f>
        <v>0</v>
      </c>
      <c r="AK476" s="17">
        <f>(AH476-AJ476)*2</f>
        <v>0</v>
      </c>
      <c r="AL476" s="17">
        <f>IF(S476=0,AD476+AK476,0)</f>
        <v>0</v>
      </c>
      <c r="AM476" s="17">
        <f>((T476-V476)^2+(U476-W476)^2)^0.5</f>
        <v>177.30200224475752</v>
      </c>
      <c r="AN476" s="17">
        <f>(AM476/2)/($B$4/2)</f>
        <v>0.5910066741491917</v>
      </c>
      <c r="AO476" s="17">
        <f>2*ASIN(AN476)</f>
        <v>1.264612428559013</v>
      </c>
      <c r="AP476" s="17">
        <f>(AO476/(2*PI()))*PI()*($B$4/2)^2</f>
        <v>14226.889821288896</v>
      </c>
      <c r="AQ476" s="17">
        <f>(($B$4/2)^2-(AM476/2)^2)^0.5</f>
        <v>121</v>
      </c>
      <c r="AR476" s="17">
        <f>(AM476*AQ476)/2</f>
        <v>10726.77113580783</v>
      </c>
      <c r="AS476" s="17">
        <f>IF(S476=1,AP476-AR476,0)</f>
        <v>0</v>
      </c>
      <c r="AT476" s="17">
        <f>AL476+AS476</f>
        <v>0</v>
      </c>
      <c r="AU476" s="15">
        <f>MAX(AX476:IV476)</f>
        <v>121</v>
      </c>
      <c r="AV476" s="16">
        <f>AV474+$C$7</f>
        <v>941</v>
      </c>
      <c r="AW476" s="15">
        <f>(($B$4/2)^2-AU476^2)^0.5</f>
        <v>88.65100112237876</v>
      </c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>
        <f>IF($AV476&lt;$B$4/2,$AV476,GA474)</f>
        <v>121</v>
      </c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</row>
    <row r="477" spans="47:245" ht="12.75">
      <c r="AU477" s="15">
        <f>AU476</f>
        <v>121</v>
      </c>
      <c r="AV477" s="16"/>
      <c r="AW477" s="15">
        <f>-AW476</f>
        <v>-88.65100112237876</v>
      </c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>
        <f>GB476</f>
        <v>121</v>
      </c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</row>
    <row r="478" spans="47:245" ht="12.75">
      <c r="AU478" s="15">
        <f>MAX(AX478:IV478)</f>
        <v>121</v>
      </c>
      <c r="AV478" s="16">
        <f>AV476+$C$9</f>
        <v>953</v>
      </c>
      <c r="AW478" s="15">
        <f>(($B$4/2)^2-AU478^2)^0.5</f>
        <v>88.65100112237876</v>
      </c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>
        <f>IF($AV478&lt;$B$4/2,$AV478,GB476)</f>
        <v>121</v>
      </c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</row>
    <row r="479" spans="20:245" ht="12.75">
      <c r="T479" s="22"/>
      <c r="U479" s="22"/>
      <c r="V479" s="22"/>
      <c r="W479" s="22"/>
      <c r="X479" s="22"/>
      <c r="Y479" s="22"/>
      <c r="Z479" s="22"/>
      <c r="AA479" s="22"/>
      <c r="AB479" s="22"/>
      <c r="AC479" s="23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12">
        <f>AU478</f>
        <v>121</v>
      </c>
      <c r="AV479" s="14"/>
      <c r="AW479" s="12">
        <f>-AW478</f>
        <v>-88.65100112237876</v>
      </c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>
        <f>GC478</f>
        <v>121</v>
      </c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</row>
    <row r="480" spans="19:245" ht="12.75">
      <c r="S480" s="17">
        <f>IF(($B$4/2)&gt;ABS(AV482),0,IF(($B$4/2)&gt;ABS(AV480),1,2))</f>
        <v>2</v>
      </c>
      <c r="T480" s="17">
        <f>AW480</f>
        <v>88.65100112237876</v>
      </c>
      <c r="U480" s="17">
        <f>MAX(AX480:IK480)</f>
        <v>121</v>
      </c>
      <c r="V480" s="17">
        <f>AW481</f>
        <v>-88.65100112237876</v>
      </c>
      <c r="W480" s="17">
        <f>MAX(AX481:IK481)</f>
        <v>121</v>
      </c>
      <c r="X480" s="17">
        <f>((T480-V480)^2+(U480-W480)^2)^0.5</f>
        <v>177.30200224475752</v>
      </c>
      <c r="Y480" s="17">
        <f>AW482</f>
        <v>88.65100112237876</v>
      </c>
      <c r="Z480" s="17">
        <f>MAX(AX482:IK482)</f>
        <v>121</v>
      </c>
      <c r="AA480" s="17">
        <f>AW483</f>
        <v>-88.65100112237876</v>
      </c>
      <c r="AB480" s="17">
        <f>MAX(AX483:IK483)</f>
        <v>121</v>
      </c>
      <c r="AC480" s="17">
        <f>((Y480-AA480)^2+(Z480-AB480)^2)^0.5</f>
        <v>177.30200224475752</v>
      </c>
      <c r="AD480" s="17">
        <f>((AC480+X480)/2)*$C$9</f>
        <v>2127.62402693709</v>
      </c>
      <c r="AE480" s="17">
        <f>((T480-Y480)^2+(U480-Z480)^2)^0.5</f>
        <v>0</v>
      </c>
      <c r="AF480" s="17">
        <f>(AE480/2)/($B$4/2)</f>
        <v>0</v>
      </c>
      <c r="AG480" s="17">
        <f>2*ASIN(AF480)</f>
        <v>0</v>
      </c>
      <c r="AH480" s="17">
        <f>(AG480/(2*PI()))*PI()*($B$4/2)^2</f>
        <v>0</v>
      </c>
      <c r="AI480" s="17">
        <f>(($B$4/2)^2-(AE480/2)^2)^0.5</f>
        <v>150</v>
      </c>
      <c r="AJ480" s="17">
        <f>(AE480*AI480)/2</f>
        <v>0</v>
      </c>
      <c r="AK480" s="17">
        <f>(AH480-AJ480)*2</f>
        <v>0</v>
      </c>
      <c r="AL480" s="17">
        <f>IF(S480=0,AD480+AK480,0)</f>
        <v>0</v>
      </c>
      <c r="AM480" s="17">
        <f>((T480-V480)^2+(U480-W480)^2)^0.5</f>
        <v>177.30200224475752</v>
      </c>
      <c r="AN480" s="17">
        <f>(AM480/2)/($B$4/2)</f>
        <v>0.5910066741491917</v>
      </c>
      <c r="AO480" s="17">
        <f>2*ASIN(AN480)</f>
        <v>1.264612428559013</v>
      </c>
      <c r="AP480" s="17">
        <f>(AO480/(2*PI()))*PI()*($B$4/2)^2</f>
        <v>14226.889821288896</v>
      </c>
      <c r="AQ480" s="17">
        <f>(($B$4/2)^2-(AM480/2)^2)^0.5</f>
        <v>121</v>
      </c>
      <c r="AR480" s="17">
        <f>(AM480*AQ480)/2</f>
        <v>10726.77113580783</v>
      </c>
      <c r="AS480" s="17">
        <f>IF(S480=1,AP480-AR480,0)</f>
        <v>0</v>
      </c>
      <c r="AT480" s="17">
        <f>AL480+AS480</f>
        <v>0</v>
      </c>
      <c r="AU480" s="15">
        <f>MAX(AX480:IV480)</f>
        <v>121</v>
      </c>
      <c r="AV480" s="16">
        <f>AV478+$C$7</f>
        <v>993</v>
      </c>
      <c r="AW480" s="15">
        <f>(($B$4/2)^2-AU480^2)^0.5</f>
        <v>88.65100112237876</v>
      </c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>
        <f>IF($AV480&lt;$B$4/2,$AV480,GC478)</f>
        <v>121</v>
      </c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</row>
    <row r="481" spans="47:245" ht="12.75">
      <c r="AU481" s="15">
        <f>AU480</f>
        <v>121</v>
      </c>
      <c r="AV481" s="16"/>
      <c r="AW481" s="15">
        <f>-AW480</f>
        <v>-88.65100112237876</v>
      </c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>
        <f>GD480</f>
        <v>121</v>
      </c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</row>
    <row r="482" spans="47:245" ht="12.75">
      <c r="AU482" s="15">
        <f>MAX(AX482:IV482)</f>
        <v>121</v>
      </c>
      <c r="AV482" s="16">
        <f>AV480+$C$9</f>
        <v>1005</v>
      </c>
      <c r="AW482" s="15">
        <f>(($B$4/2)^2-AU482^2)^0.5</f>
        <v>88.65100112237876</v>
      </c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>
        <f>IF($AV482&lt;$B$4/2,$AV482,GD480)</f>
        <v>121</v>
      </c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</row>
    <row r="483" spans="20:245" ht="12.75">
      <c r="T483" s="22"/>
      <c r="U483" s="22"/>
      <c r="V483" s="22"/>
      <c r="W483" s="22"/>
      <c r="X483" s="22"/>
      <c r="Y483" s="22"/>
      <c r="Z483" s="22"/>
      <c r="AA483" s="22"/>
      <c r="AB483" s="22"/>
      <c r="AC483" s="23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12">
        <f>AU482</f>
        <v>121</v>
      </c>
      <c r="AV483" s="14"/>
      <c r="AW483" s="12">
        <f>-AW482</f>
        <v>-88.65100112237876</v>
      </c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>
        <f>GE482</f>
        <v>121</v>
      </c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</row>
    <row r="484" spans="19:245" ht="12.75">
      <c r="S484" s="17">
        <f>IF(($B$4/2)&gt;ABS(AV486),0,IF(($B$4/2)&gt;ABS(AV484),1,2))</f>
        <v>2</v>
      </c>
      <c r="T484" s="17">
        <f>AW484</f>
        <v>88.65100112237876</v>
      </c>
      <c r="U484" s="17">
        <f>MAX(AX484:IK484)</f>
        <v>121</v>
      </c>
      <c r="V484" s="17">
        <f>AW485</f>
        <v>-88.65100112237876</v>
      </c>
      <c r="W484" s="17">
        <f>MAX(AX485:IK485)</f>
        <v>121</v>
      </c>
      <c r="X484" s="17">
        <f>((T484-V484)^2+(U484-W484)^2)^0.5</f>
        <v>177.30200224475752</v>
      </c>
      <c r="Y484" s="17">
        <f>AW486</f>
        <v>88.65100112237876</v>
      </c>
      <c r="Z484" s="17">
        <f>MAX(AX486:IK486)</f>
        <v>121</v>
      </c>
      <c r="AA484" s="17">
        <f>AW487</f>
        <v>-88.65100112237876</v>
      </c>
      <c r="AB484" s="17">
        <f>MAX(AX487:IK487)</f>
        <v>121</v>
      </c>
      <c r="AC484" s="17">
        <f>((Y484-AA484)^2+(Z484-AB484)^2)^0.5</f>
        <v>177.30200224475752</v>
      </c>
      <c r="AD484" s="17">
        <f>((AC484+X484)/2)*$C$9</f>
        <v>2127.62402693709</v>
      </c>
      <c r="AE484" s="17">
        <f>((T484-Y484)^2+(U484-Z484)^2)^0.5</f>
        <v>0</v>
      </c>
      <c r="AF484" s="17">
        <f>(AE484/2)/($B$4/2)</f>
        <v>0</v>
      </c>
      <c r="AG484" s="17">
        <f>2*ASIN(AF484)</f>
        <v>0</v>
      </c>
      <c r="AH484" s="17">
        <f>(AG484/(2*PI()))*PI()*($B$4/2)^2</f>
        <v>0</v>
      </c>
      <c r="AI484" s="17">
        <f>(($B$4/2)^2-(AE484/2)^2)^0.5</f>
        <v>150</v>
      </c>
      <c r="AJ484" s="17">
        <f>(AE484*AI484)/2</f>
        <v>0</v>
      </c>
      <c r="AK484" s="17">
        <f>(AH484-AJ484)*2</f>
        <v>0</v>
      </c>
      <c r="AL484" s="17">
        <f>IF(S484=0,AD484+AK484,0)</f>
        <v>0</v>
      </c>
      <c r="AM484" s="17">
        <f>((T484-V484)^2+(U484-W484)^2)^0.5</f>
        <v>177.30200224475752</v>
      </c>
      <c r="AN484" s="17">
        <f>(AM484/2)/($B$4/2)</f>
        <v>0.5910066741491917</v>
      </c>
      <c r="AO484" s="17">
        <f>2*ASIN(AN484)</f>
        <v>1.264612428559013</v>
      </c>
      <c r="AP484" s="17">
        <f>(AO484/(2*PI()))*PI()*($B$4/2)^2</f>
        <v>14226.889821288896</v>
      </c>
      <c r="AQ484" s="17">
        <f>(($B$4/2)^2-(AM484/2)^2)^0.5</f>
        <v>121</v>
      </c>
      <c r="AR484" s="17">
        <f>(AM484*AQ484)/2</f>
        <v>10726.77113580783</v>
      </c>
      <c r="AS484" s="17">
        <f>IF(S484=1,AP484-AR484,0)</f>
        <v>0</v>
      </c>
      <c r="AT484" s="17">
        <f>AL484+AS484</f>
        <v>0</v>
      </c>
      <c r="AU484" s="15">
        <f>MAX(AX484:IV484)</f>
        <v>121</v>
      </c>
      <c r="AV484" s="16">
        <f>AV482+$C$7</f>
        <v>1045</v>
      </c>
      <c r="AW484" s="15">
        <f>(($B$4/2)^2-AU484^2)^0.5</f>
        <v>88.65100112237876</v>
      </c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>
        <f>IF($AV484&lt;$B$4/2,$AV484,GE482)</f>
        <v>121</v>
      </c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</row>
    <row r="485" spans="47:245" ht="12.75">
      <c r="AU485" s="15">
        <f>AU484</f>
        <v>121</v>
      </c>
      <c r="AV485" s="16"/>
      <c r="AW485" s="15">
        <f>-AW484</f>
        <v>-88.65100112237876</v>
      </c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>
        <f>GF484</f>
        <v>121</v>
      </c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</row>
    <row r="486" spans="47:245" ht="12.75">
      <c r="AU486" s="15">
        <f>MAX(AX486:IV486)</f>
        <v>121</v>
      </c>
      <c r="AV486" s="16">
        <f>AV484+$C$9</f>
        <v>1057</v>
      </c>
      <c r="AW486" s="15">
        <f>(($B$4/2)^2-AU486^2)^0.5</f>
        <v>88.65100112237876</v>
      </c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>
        <f>IF($AV486&lt;$B$4/2,$AV486,GF484)</f>
        <v>121</v>
      </c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</row>
    <row r="487" spans="20:245" ht="12.75">
      <c r="T487" s="22"/>
      <c r="U487" s="22"/>
      <c r="V487" s="22"/>
      <c r="W487" s="22"/>
      <c r="X487" s="22"/>
      <c r="Y487" s="22"/>
      <c r="Z487" s="22"/>
      <c r="AA487" s="22"/>
      <c r="AB487" s="22"/>
      <c r="AC487" s="23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12">
        <f>AU486</f>
        <v>121</v>
      </c>
      <c r="AV487" s="14"/>
      <c r="AW487" s="12">
        <f>-AW486</f>
        <v>-88.65100112237876</v>
      </c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>
        <f>GG486</f>
        <v>121</v>
      </c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</row>
    <row r="488" spans="19:245" ht="12.75">
      <c r="S488" s="17">
        <f>IF(($B$4/2)&gt;ABS(AV490),0,IF(($B$4/2)&gt;ABS(AV488),1,2))</f>
        <v>2</v>
      </c>
      <c r="T488" s="17">
        <f>AW488</f>
        <v>88.65100112237876</v>
      </c>
      <c r="U488" s="17">
        <f>MAX(AX488:IK488)</f>
        <v>121</v>
      </c>
      <c r="V488" s="17">
        <f>AW489</f>
        <v>-88.65100112237876</v>
      </c>
      <c r="W488" s="17">
        <f>MAX(AX489:IK489)</f>
        <v>121</v>
      </c>
      <c r="X488" s="17">
        <f>((T488-V488)^2+(U488-W488)^2)^0.5</f>
        <v>177.30200224475752</v>
      </c>
      <c r="Y488" s="17">
        <f>AW490</f>
        <v>88.65100112237876</v>
      </c>
      <c r="Z488" s="17">
        <f>MAX(AX490:IK490)</f>
        <v>121</v>
      </c>
      <c r="AA488" s="17">
        <f>AW491</f>
        <v>-88.65100112237876</v>
      </c>
      <c r="AB488" s="17">
        <f>MAX(AX491:IK491)</f>
        <v>121</v>
      </c>
      <c r="AC488" s="17">
        <f>((Y488-AA488)^2+(Z488-AB488)^2)^0.5</f>
        <v>177.30200224475752</v>
      </c>
      <c r="AD488" s="17">
        <f>((AC488+X488)/2)*$C$9</f>
        <v>2127.62402693709</v>
      </c>
      <c r="AE488" s="17">
        <f>((T488-Y488)^2+(U488-Z488)^2)^0.5</f>
        <v>0</v>
      </c>
      <c r="AF488" s="17">
        <f>(AE488/2)/($B$4/2)</f>
        <v>0</v>
      </c>
      <c r="AG488" s="17">
        <f>2*ASIN(AF488)</f>
        <v>0</v>
      </c>
      <c r="AH488" s="17">
        <f>(AG488/(2*PI()))*PI()*($B$4/2)^2</f>
        <v>0</v>
      </c>
      <c r="AI488" s="17">
        <f>(($B$4/2)^2-(AE488/2)^2)^0.5</f>
        <v>150</v>
      </c>
      <c r="AJ488" s="17">
        <f>(AE488*AI488)/2</f>
        <v>0</v>
      </c>
      <c r="AK488" s="17">
        <f>(AH488-AJ488)*2</f>
        <v>0</v>
      </c>
      <c r="AL488" s="17">
        <f>IF(S488=0,AD488+AK488,0)</f>
        <v>0</v>
      </c>
      <c r="AM488" s="17">
        <f>((T488-V488)^2+(U488-W488)^2)^0.5</f>
        <v>177.30200224475752</v>
      </c>
      <c r="AN488" s="17">
        <f>(AM488/2)/($B$4/2)</f>
        <v>0.5910066741491917</v>
      </c>
      <c r="AO488" s="17">
        <f>2*ASIN(AN488)</f>
        <v>1.264612428559013</v>
      </c>
      <c r="AP488" s="17">
        <f>(AO488/(2*PI()))*PI()*($B$4/2)^2</f>
        <v>14226.889821288896</v>
      </c>
      <c r="AQ488" s="17">
        <f>(($B$4/2)^2-(AM488/2)^2)^0.5</f>
        <v>121</v>
      </c>
      <c r="AR488" s="17">
        <f>(AM488*AQ488)/2</f>
        <v>10726.77113580783</v>
      </c>
      <c r="AS488" s="17">
        <f>IF(S488=1,AP488-AR488,0)</f>
        <v>0</v>
      </c>
      <c r="AT488" s="17">
        <f>AL488+AS488</f>
        <v>0</v>
      </c>
      <c r="AU488" s="15">
        <f>MAX(AX488:IV488)</f>
        <v>121</v>
      </c>
      <c r="AV488" s="16">
        <f>AV486+$C$7</f>
        <v>1097</v>
      </c>
      <c r="AW488" s="15">
        <f>(($B$4/2)^2-AU488^2)^0.5</f>
        <v>88.65100112237876</v>
      </c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>
        <f>IF($AV488&lt;$B$4/2,$AV488,GG486)</f>
        <v>121</v>
      </c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</row>
    <row r="489" spans="47:245" ht="12.75">
      <c r="AU489" s="15">
        <f>AU488</f>
        <v>121</v>
      </c>
      <c r="AV489" s="16"/>
      <c r="AW489" s="15">
        <f>-AW488</f>
        <v>-88.65100112237876</v>
      </c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>
        <f>GH488</f>
        <v>121</v>
      </c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</row>
    <row r="490" spans="47:245" ht="12.75">
      <c r="AU490" s="15">
        <f>MAX(AX490:IV490)</f>
        <v>121</v>
      </c>
      <c r="AV490" s="16">
        <f>AV488+$C$9</f>
        <v>1109</v>
      </c>
      <c r="AW490" s="15">
        <f>(($B$4/2)^2-AU490^2)^0.5</f>
        <v>88.65100112237876</v>
      </c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>
        <f>IF($AV490&lt;$B$4/2,$AV490,GH488)</f>
        <v>121</v>
      </c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</row>
    <row r="491" spans="20:245" ht="12.75">
      <c r="T491" s="22"/>
      <c r="U491" s="22"/>
      <c r="V491" s="22"/>
      <c r="W491" s="22"/>
      <c r="X491" s="22"/>
      <c r="Y491" s="22"/>
      <c r="Z491" s="22"/>
      <c r="AA491" s="22"/>
      <c r="AB491" s="22"/>
      <c r="AC491" s="23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12">
        <f>AU490</f>
        <v>121</v>
      </c>
      <c r="AV491" s="14"/>
      <c r="AW491" s="12">
        <f>-AW490</f>
        <v>-88.65100112237876</v>
      </c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>
        <f>GI490</f>
        <v>121</v>
      </c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</row>
    <row r="492" spans="19:245" ht="12.75">
      <c r="S492" s="17">
        <f>IF(($B$4/2)&gt;ABS(AV494),0,IF(($B$4/2)&gt;ABS(AV492),1,2))</f>
        <v>2</v>
      </c>
      <c r="T492" s="17">
        <f>AW492</f>
        <v>88.65100112237876</v>
      </c>
      <c r="U492" s="17">
        <f>MAX(AX492:IK492)</f>
        <v>121</v>
      </c>
      <c r="V492" s="17">
        <f>AW493</f>
        <v>-88.65100112237876</v>
      </c>
      <c r="W492" s="17">
        <f>MAX(AX493:IK493)</f>
        <v>121</v>
      </c>
      <c r="X492" s="17">
        <f>((T492-V492)^2+(U492-W492)^2)^0.5</f>
        <v>177.30200224475752</v>
      </c>
      <c r="Y492" s="17">
        <f>AW494</f>
        <v>88.65100112237876</v>
      </c>
      <c r="Z492" s="17">
        <f>MAX(AX494:IK494)</f>
        <v>121</v>
      </c>
      <c r="AA492" s="17">
        <f>AW495</f>
        <v>-88.65100112237876</v>
      </c>
      <c r="AB492" s="17">
        <f>MAX(AX495:IK495)</f>
        <v>121</v>
      </c>
      <c r="AC492" s="17">
        <f>((Y492-AA492)^2+(Z492-AB492)^2)^0.5</f>
        <v>177.30200224475752</v>
      </c>
      <c r="AD492" s="17">
        <f>((AC492+X492)/2)*$C$9</f>
        <v>2127.62402693709</v>
      </c>
      <c r="AE492" s="17">
        <f>((T492-Y492)^2+(U492-Z492)^2)^0.5</f>
        <v>0</v>
      </c>
      <c r="AF492" s="17">
        <f>(AE492/2)/($B$4/2)</f>
        <v>0</v>
      </c>
      <c r="AG492" s="17">
        <f>2*ASIN(AF492)</f>
        <v>0</v>
      </c>
      <c r="AH492" s="17">
        <f>(AG492/(2*PI()))*PI()*($B$4/2)^2</f>
        <v>0</v>
      </c>
      <c r="AI492" s="17">
        <f>(($B$4/2)^2-(AE492/2)^2)^0.5</f>
        <v>150</v>
      </c>
      <c r="AJ492" s="17">
        <f>(AE492*AI492)/2</f>
        <v>0</v>
      </c>
      <c r="AK492" s="17">
        <f>(AH492-AJ492)*2</f>
        <v>0</v>
      </c>
      <c r="AL492" s="17">
        <f>IF(S492=0,AD492+AK492,0)</f>
        <v>0</v>
      </c>
      <c r="AM492" s="17">
        <f>((T492-V492)^2+(U492-W492)^2)^0.5</f>
        <v>177.30200224475752</v>
      </c>
      <c r="AN492" s="17">
        <f>(AM492/2)/($B$4/2)</f>
        <v>0.5910066741491917</v>
      </c>
      <c r="AO492" s="17">
        <f>2*ASIN(AN492)</f>
        <v>1.264612428559013</v>
      </c>
      <c r="AP492" s="17">
        <f>(AO492/(2*PI()))*PI()*($B$4/2)^2</f>
        <v>14226.889821288896</v>
      </c>
      <c r="AQ492" s="17">
        <f>(($B$4/2)^2-(AM492/2)^2)^0.5</f>
        <v>121</v>
      </c>
      <c r="AR492" s="17">
        <f>(AM492*AQ492)/2</f>
        <v>10726.77113580783</v>
      </c>
      <c r="AS492" s="17">
        <f>IF(S492=1,AP492-AR492,0)</f>
        <v>0</v>
      </c>
      <c r="AT492" s="17">
        <f>AL492+AS492</f>
        <v>0</v>
      </c>
      <c r="AU492" s="15">
        <f>MAX(AX492:IV492)</f>
        <v>121</v>
      </c>
      <c r="AV492" s="16">
        <f>AV490+$C$7</f>
        <v>1149</v>
      </c>
      <c r="AW492" s="15">
        <f>(($B$4/2)^2-AU492^2)^0.5</f>
        <v>88.65100112237876</v>
      </c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>
        <f>IF($AV492&lt;$B$4/2,$AV492,GI490)</f>
        <v>121</v>
      </c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</row>
    <row r="493" spans="47:245" ht="12.75">
      <c r="AU493" s="15">
        <f>AU492</f>
        <v>121</v>
      </c>
      <c r="AV493" s="16"/>
      <c r="AW493" s="15">
        <f>-AW492</f>
        <v>-88.65100112237876</v>
      </c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>
        <f>GJ492</f>
        <v>121</v>
      </c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</row>
    <row r="494" spans="47:245" ht="12.75">
      <c r="AU494" s="15">
        <f>MAX(AX494:IV494)</f>
        <v>121</v>
      </c>
      <c r="AV494" s="16">
        <f>AV492+$C$9</f>
        <v>1161</v>
      </c>
      <c r="AW494" s="15">
        <f>(($B$4/2)^2-AU494^2)^0.5</f>
        <v>88.65100112237876</v>
      </c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>
        <f>IF($AV494&lt;$B$4/2,$AV494,GJ492)</f>
        <v>121</v>
      </c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</row>
    <row r="495" spans="20:245" ht="12.75">
      <c r="T495" s="22"/>
      <c r="U495" s="22"/>
      <c r="V495" s="22"/>
      <c r="W495" s="22"/>
      <c r="X495" s="22"/>
      <c r="Y495" s="22"/>
      <c r="Z495" s="22"/>
      <c r="AA495" s="22"/>
      <c r="AB495" s="22"/>
      <c r="AC495" s="23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12">
        <f>AU494</f>
        <v>121</v>
      </c>
      <c r="AV495" s="14"/>
      <c r="AW495" s="12">
        <f>-AW494</f>
        <v>-88.65100112237876</v>
      </c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>
        <f>GK494</f>
        <v>121</v>
      </c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  <c r="IF495" s="12"/>
      <c r="IG495" s="12"/>
      <c r="IH495" s="12"/>
      <c r="II495" s="12"/>
      <c r="IJ495" s="12"/>
      <c r="IK495" s="12"/>
    </row>
    <row r="496" spans="19:245" ht="12.75">
      <c r="S496" s="17">
        <f>IF(($B$4/2)&gt;ABS(AV498),0,IF(($B$4/2)&gt;ABS(AV496),1,2))</f>
        <v>2</v>
      </c>
      <c r="T496" s="17">
        <f>AW496</f>
        <v>88.65100112237876</v>
      </c>
      <c r="U496" s="17">
        <f>MAX(AX496:IK496)</f>
        <v>121</v>
      </c>
      <c r="V496" s="17">
        <f>AW497</f>
        <v>-88.65100112237876</v>
      </c>
      <c r="W496" s="17">
        <f>MAX(AX497:IK497)</f>
        <v>121</v>
      </c>
      <c r="X496" s="17">
        <f>((T496-V496)^2+(U496-W496)^2)^0.5</f>
        <v>177.30200224475752</v>
      </c>
      <c r="Y496" s="17">
        <f>AW498</f>
        <v>88.65100112237876</v>
      </c>
      <c r="Z496" s="17">
        <f>MAX(AX498:IK498)</f>
        <v>121</v>
      </c>
      <c r="AA496" s="17">
        <f>AW499</f>
        <v>-88.65100112237876</v>
      </c>
      <c r="AB496" s="17">
        <f>MAX(AX499:IK499)</f>
        <v>121</v>
      </c>
      <c r="AC496" s="17">
        <f>((Y496-AA496)^2+(Z496-AB496)^2)^0.5</f>
        <v>177.30200224475752</v>
      </c>
      <c r="AD496" s="17">
        <f>((AC496+X496)/2)*$C$9</f>
        <v>2127.62402693709</v>
      </c>
      <c r="AE496" s="17">
        <f>((T496-Y496)^2+(U496-Z496)^2)^0.5</f>
        <v>0</v>
      </c>
      <c r="AF496" s="17">
        <f>(AE496/2)/($B$4/2)</f>
        <v>0</v>
      </c>
      <c r="AG496" s="17">
        <f>2*ASIN(AF496)</f>
        <v>0</v>
      </c>
      <c r="AH496" s="17">
        <f>(AG496/(2*PI()))*PI()*($B$4/2)^2</f>
        <v>0</v>
      </c>
      <c r="AI496" s="17">
        <f>(($B$4/2)^2-(AE496/2)^2)^0.5</f>
        <v>150</v>
      </c>
      <c r="AJ496" s="17">
        <f>(AE496*AI496)/2</f>
        <v>0</v>
      </c>
      <c r="AK496" s="17">
        <f>(AH496-AJ496)*2</f>
        <v>0</v>
      </c>
      <c r="AL496" s="17">
        <f>IF(S496=0,AD496+AK496,0)</f>
        <v>0</v>
      </c>
      <c r="AM496" s="17">
        <f>((T496-V496)^2+(U496-W496)^2)^0.5</f>
        <v>177.30200224475752</v>
      </c>
      <c r="AN496" s="17">
        <f>(AM496/2)/($B$4/2)</f>
        <v>0.5910066741491917</v>
      </c>
      <c r="AO496" s="17">
        <f>2*ASIN(AN496)</f>
        <v>1.264612428559013</v>
      </c>
      <c r="AP496" s="17">
        <f>(AO496/(2*PI()))*PI()*($B$4/2)^2</f>
        <v>14226.889821288896</v>
      </c>
      <c r="AQ496" s="17">
        <f>(($B$4/2)^2-(AM496/2)^2)^0.5</f>
        <v>121</v>
      </c>
      <c r="AR496" s="17">
        <f>(AM496*AQ496)/2</f>
        <v>10726.77113580783</v>
      </c>
      <c r="AS496" s="17">
        <f>IF(S496=1,AP496-AR496,0)</f>
        <v>0</v>
      </c>
      <c r="AT496" s="17">
        <f>AL496+AS496</f>
        <v>0</v>
      </c>
      <c r="AU496" s="15">
        <f>MAX(AX496:IV496)</f>
        <v>121</v>
      </c>
      <c r="AV496" s="16">
        <f>AV494+$C$7</f>
        <v>1201</v>
      </c>
      <c r="AW496" s="15">
        <f>(($B$4/2)^2-AU496^2)^0.5</f>
        <v>88.65100112237876</v>
      </c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>
        <f>IF($AV496&lt;$B$4/2,$AV496,GK494)</f>
        <v>121</v>
      </c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</row>
    <row r="497" spans="47:245" ht="12.75">
      <c r="AU497" s="15">
        <f>AU496</f>
        <v>121</v>
      </c>
      <c r="AV497" s="16"/>
      <c r="AW497" s="15">
        <f>-AW496</f>
        <v>-88.65100112237876</v>
      </c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>
        <f>GL496</f>
        <v>121</v>
      </c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</row>
    <row r="498" spans="47:245" ht="12.75">
      <c r="AU498" s="15">
        <f>MAX(AX498:IV498)</f>
        <v>121</v>
      </c>
      <c r="AV498" s="16">
        <f>AV496+$C$9</f>
        <v>1213</v>
      </c>
      <c r="AW498" s="15">
        <f>(($B$4/2)^2-AU498^2)^0.5</f>
        <v>88.65100112237876</v>
      </c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>
        <f>IF($AV498&lt;$B$4/2,$AV498,GL496)</f>
        <v>121</v>
      </c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</row>
    <row r="499" spans="20:245" ht="12.75">
      <c r="T499" s="22"/>
      <c r="U499" s="22"/>
      <c r="V499" s="22"/>
      <c r="W499" s="22"/>
      <c r="X499" s="22"/>
      <c r="Y499" s="22"/>
      <c r="Z499" s="22"/>
      <c r="AA499" s="22"/>
      <c r="AB499" s="22"/>
      <c r="AC499" s="23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12">
        <f>AU498</f>
        <v>121</v>
      </c>
      <c r="AV499" s="14"/>
      <c r="AW499" s="12">
        <f>-AW498</f>
        <v>-88.65100112237876</v>
      </c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>
        <f>GM498</f>
        <v>121</v>
      </c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</row>
    <row r="500" spans="47:245" ht="12.75">
      <c r="AU500" s="15">
        <f>MAX(AX500:IV500)</f>
        <v>121</v>
      </c>
      <c r="AV500" s="16">
        <f>AV498+$C$7</f>
        <v>1253</v>
      </c>
      <c r="AW500" s="15">
        <f>(($B$4/2)^2-AU500^2)^0.5</f>
        <v>88.65100112237876</v>
      </c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>
        <f>IF($AV500&lt;$B$4/2,$AV500,GM498)</f>
        <v>121</v>
      </c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</row>
    <row r="501" spans="47:245" ht="12.75">
      <c r="AU501" s="12">
        <f>AU500</f>
        <v>121</v>
      </c>
      <c r="AV501" s="14"/>
      <c r="AW501" s="12">
        <f>-AW500</f>
        <v>-88.65100112237876</v>
      </c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>
        <f>GN500</f>
        <v>121</v>
      </c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</row>
    <row r="502" spans="19:197" ht="12.75">
      <c r="S502" s="17">
        <f>IF(($B$4/2)&gt;ABS(AV504),0,IF(($B$4/2)&gt;ABS(AV502),1,2))</f>
        <v>0</v>
      </c>
      <c r="T502" s="17">
        <f>AW502</f>
        <v>145.8595214581482</v>
      </c>
      <c r="U502" s="17">
        <f>MAX(AX502:IK502)</f>
        <v>-35</v>
      </c>
      <c r="V502" s="17">
        <f>AW503</f>
        <v>-145.8595214581482</v>
      </c>
      <c r="W502" s="17">
        <f>MAX(AX503:IK503)</f>
        <v>-35</v>
      </c>
      <c r="X502" s="17">
        <f>((T502-V502)^2+(U502-W502)^2)^0.5</f>
        <v>291.7190429162964</v>
      </c>
      <c r="Y502" s="17">
        <f>AW504</f>
        <v>142.44648117801998</v>
      </c>
      <c r="Z502" s="17">
        <f>MAX(AX504:IK504)</f>
        <v>-47</v>
      </c>
      <c r="AA502" s="17">
        <f>AW505</f>
        <v>-142.44648117801998</v>
      </c>
      <c r="AB502" s="17">
        <f>MAX(AX505:IK505)</f>
        <v>-47</v>
      </c>
      <c r="AC502" s="17">
        <f>((Y502-AA502)^2+(Z502-AB502)^2)^0.5</f>
        <v>284.89296235603996</v>
      </c>
      <c r="AD502" s="17">
        <f>((AC502+X502)/2)*$C$9</f>
        <v>3459.672031634018</v>
      </c>
      <c r="AE502" s="17">
        <f>((T502-Y502)^2+(U502-Z502)^2)^0.5</f>
        <v>12.47593058468096</v>
      </c>
      <c r="AF502" s="17">
        <f>(AE502/2)/($B$4/2)</f>
        <v>0.041586435282269865</v>
      </c>
      <c r="AG502" s="17">
        <f>2*ASIN(AF502)</f>
        <v>0.08319686287287141</v>
      </c>
      <c r="AH502" s="17">
        <f>(AG502/(2*PI()))*PI()*($B$4/2)^2</f>
        <v>935.9647073198033</v>
      </c>
      <c r="AI502" s="17">
        <f>(($B$4/2)^2-(AE502/2)^2)^0.5</f>
        <v>149.8702365014867</v>
      </c>
      <c r="AJ502" s="17">
        <f>(AE502*AI502)/2</f>
        <v>934.8853336511332</v>
      </c>
      <c r="AK502" s="17">
        <f>(AH502-AJ502)*2</f>
        <v>2.1587473373401735</v>
      </c>
      <c r="AL502" s="17">
        <f>IF(S502=0,AD502+AK502,0)</f>
        <v>3461.830778971358</v>
      </c>
      <c r="AM502" s="17">
        <f>((T502-V502)^2+(U502-W502)^2)^0.5</f>
        <v>291.7190429162964</v>
      </c>
      <c r="AN502" s="17">
        <f>(AM502/2)/($B$4/2)</f>
        <v>0.9723968097209881</v>
      </c>
      <c r="AO502" s="17">
        <f>2*ASIN(AN502)</f>
        <v>2.6705841801481935</v>
      </c>
      <c r="AP502" s="17">
        <f>(AO502/(2*PI()))*PI()*($B$4/2)^2</f>
        <v>30044.072026667178</v>
      </c>
      <c r="AQ502" s="17">
        <f>(($B$4/2)^2-(AM502/2)^2)^0.5</f>
        <v>35.00000000000005</v>
      </c>
      <c r="AR502" s="17">
        <f>(AM502*AQ502)/2</f>
        <v>5105.083251035195</v>
      </c>
      <c r="AS502" s="17">
        <f>IF(S502=1,AP502-AR502,0)</f>
        <v>0</v>
      </c>
      <c r="AT502" s="17">
        <f>AL502+AS502</f>
        <v>3461.830778971358</v>
      </c>
      <c r="AU502">
        <f>MAX(AX502:IV502)</f>
        <v>-35</v>
      </c>
      <c r="AV502" s="3">
        <f>AV404-$C$7</f>
        <v>-35</v>
      </c>
      <c r="AW502">
        <f>(($B$4/2)^2-AU502^2)^0.5</f>
        <v>145.8595214581482</v>
      </c>
      <c r="GO502">
        <f>IF($AV502&gt;(-1)*$B$4/2,$AV502,GN500)</f>
        <v>-35</v>
      </c>
    </row>
    <row r="503" spans="47:197" ht="12.75">
      <c r="AU503">
        <f>AU502</f>
        <v>-35</v>
      </c>
      <c r="AV503" s="3"/>
      <c r="AW503">
        <f>-AW502</f>
        <v>-145.8595214581482</v>
      </c>
      <c r="GO503">
        <f>GO502</f>
        <v>-35</v>
      </c>
    </row>
    <row r="504" spans="47:198" ht="12.75">
      <c r="AU504">
        <f>MAX(AX504:IV504)</f>
        <v>-47</v>
      </c>
      <c r="AV504" s="3">
        <f>AV502-$C$9</f>
        <v>-47</v>
      </c>
      <c r="AW504">
        <f>(($B$4/2)^2-AU504^2)^0.5</f>
        <v>142.44648117801998</v>
      </c>
      <c r="GP504">
        <f>IF($AV504&gt;(-1)*$B$4/2,$AV504,GO502)</f>
        <v>-47</v>
      </c>
    </row>
    <row r="505" spans="20:245" ht="12.75">
      <c r="T505" s="22"/>
      <c r="U505" s="22"/>
      <c r="V505" s="22"/>
      <c r="W505" s="22"/>
      <c r="X505" s="22"/>
      <c r="Y505" s="22"/>
      <c r="Z505" s="22"/>
      <c r="AA505" s="22"/>
      <c r="AB505" s="22"/>
      <c r="AC505" s="23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12">
        <f>AU504</f>
        <v>-47</v>
      </c>
      <c r="AV505" s="13"/>
      <c r="AW505" s="12">
        <f>-AW504</f>
        <v>-142.44648117801998</v>
      </c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>
        <f>GP504</f>
        <v>-47</v>
      </c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</row>
    <row r="506" spans="19:199" ht="12.75">
      <c r="S506" s="17">
        <f>IF(($B$4/2)&gt;ABS(AV508),0,IF(($B$4/2)&gt;ABS(AV506),1,2))</f>
        <v>0</v>
      </c>
      <c r="T506" s="17">
        <f>AW506</f>
        <v>122.19247112649781</v>
      </c>
      <c r="U506" s="17">
        <f>MAX(AX506:IK506)</f>
        <v>-87</v>
      </c>
      <c r="V506" s="17">
        <f>AW507</f>
        <v>-122.19247112649781</v>
      </c>
      <c r="W506" s="17">
        <f>MAX(AX507:IK507)</f>
        <v>-87</v>
      </c>
      <c r="X506" s="17">
        <f>((T506-V506)^2+(U506-W506)^2)^0.5</f>
        <v>244.38494225299561</v>
      </c>
      <c r="Y506" s="17">
        <f>AW508</f>
        <v>112.68983982595769</v>
      </c>
      <c r="Z506" s="17">
        <f>MAX(AX508:IK508)</f>
        <v>-99</v>
      </c>
      <c r="AA506" s="17">
        <f>AW509</f>
        <v>-112.68983982595769</v>
      </c>
      <c r="AB506" s="17">
        <f>MAX(AX509:IK509)</f>
        <v>-99</v>
      </c>
      <c r="AC506" s="17">
        <f>((Y506-AA506)^2+(Z506-AB506)^2)^0.5</f>
        <v>225.37967965191538</v>
      </c>
      <c r="AD506" s="17">
        <f>((AC506+X506)/2)*$C$9</f>
        <v>2818.5877314294657</v>
      </c>
      <c r="AE506" s="17">
        <f>((T506-Y506)^2+(U506-Z506)^2)^0.5</f>
        <v>15.306861260036452</v>
      </c>
      <c r="AF506" s="17">
        <f>(AE506/2)/($B$4/2)</f>
        <v>0.051022870866788174</v>
      </c>
      <c r="AG506" s="17">
        <f>2*ASIN(AF506)</f>
        <v>0.10209007019783854</v>
      </c>
      <c r="AH506" s="17">
        <f>(AG506/(2*PI()))*PI()*($B$4/2)^2</f>
        <v>1148.5132897256838</v>
      </c>
      <c r="AI506" s="17">
        <f>(($B$4/2)^2-(AE506/2)^2)^0.5</f>
        <v>149.80462275774903</v>
      </c>
      <c r="AJ506" s="17">
        <f>(AE506*AI506)/2</f>
        <v>1146.519288332482</v>
      </c>
      <c r="AK506" s="17">
        <f>(AH506-AJ506)*2</f>
        <v>3.98800278640374</v>
      </c>
      <c r="AL506" s="17">
        <f>IF(S506=0,AD506+AK506,0)</f>
        <v>2822.5757342158695</v>
      </c>
      <c r="AM506" s="17">
        <f>((T506-V506)^2+(U506-W506)^2)^0.5</f>
        <v>244.38494225299561</v>
      </c>
      <c r="AN506" s="17">
        <f>(AM506/2)/($B$4/2)</f>
        <v>0.8146164741766521</v>
      </c>
      <c r="AO506" s="17">
        <f>2*ASIN(AN506)</f>
        <v>1.904135272245291</v>
      </c>
      <c r="AP506" s="17">
        <f>(AO506/(2*PI()))*PI()*($B$4/2)^2</f>
        <v>21421.521812759525</v>
      </c>
      <c r="AQ506" s="17">
        <f>(($B$4/2)^2-(AM506/2)^2)^0.5</f>
        <v>87</v>
      </c>
      <c r="AR506" s="17">
        <f>(AM506*AQ506)/2</f>
        <v>10630.74498800531</v>
      </c>
      <c r="AS506" s="17">
        <f>IF(S506=1,AP506-AR506,0)</f>
        <v>0</v>
      </c>
      <c r="AT506" s="17">
        <f>AL506+AS506</f>
        <v>2822.5757342158695</v>
      </c>
      <c r="AU506">
        <f>MAX(AX506:IV506)</f>
        <v>-87</v>
      </c>
      <c r="AV506" s="3">
        <f>AV504-$C$7</f>
        <v>-87</v>
      </c>
      <c r="AW506">
        <f>(($B$4/2)^2-AU506^2)^0.5</f>
        <v>122.19247112649781</v>
      </c>
      <c r="GQ506">
        <f>IF($AV506&gt;(-1)*$B$4/2,$AV506,GP504)</f>
        <v>-87</v>
      </c>
    </row>
    <row r="507" spans="47:199" ht="12.75">
      <c r="AU507">
        <f>AU506</f>
        <v>-87</v>
      </c>
      <c r="AV507" s="3"/>
      <c r="AW507">
        <f>-AW506</f>
        <v>-122.19247112649781</v>
      </c>
      <c r="GQ507">
        <f>GQ506</f>
        <v>-87</v>
      </c>
    </row>
    <row r="508" spans="47:200" ht="12.75">
      <c r="AU508">
        <f>MAX(AX508:IV508)</f>
        <v>-99</v>
      </c>
      <c r="AV508" s="3">
        <f>AV506-$C$9</f>
        <v>-99</v>
      </c>
      <c r="AW508">
        <f>(($B$4/2)^2-AU508^2)^0.5</f>
        <v>112.68983982595769</v>
      </c>
      <c r="GR508">
        <f>IF($AV508&gt;(-1)*$B$4/2,$AV508,GQ506)</f>
        <v>-99</v>
      </c>
    </row>
    <row r="509" spans="20:245" ht="12.75">
      <c r="T509" s="22"/>
      <c r="U509" s="22"/>
      <c r="V509" s="22"/>
      <c r="W509" s="22"/>
      <c r="X509" s="22"/>
      <c r="Y509" s="22"/>
      <c r="Z509" s="22"/>
      <c r="AA509" s="22"/>
      <c r="AB509" s="22"/>
      <c r="AC509" s="23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12">
        <f>AU508</f>
        <v>-99</v>
      </c>
      <c r="AV509" s="13"/>
      <c r="AW509" s="12">
        <f>-AW508</f>
        <v>-112.68983982595769</v>
      </c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>
        <f>GR508</f>
        <v>-99</v>
      </c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  <c r="IF509" s="12"/>
      <c r="IG509" s="12"/>
      <c r="IH509" s="12"/>
      <c r="II509" s="12"/>
      <c r="IJ509" s="12"/>
      <c r="IK509" s="12"/>
    </row>
    <row r="510" spans="19:201" ht="12.75">
      <c r="S510" s="17">
        <f>IF(($B$4/2)&gt;ABS(AV512),0,IF(($B$4/2)&gt;ABS(AV510),1,2))</f>
        <v>1</v>
      </c>
      <c r="T510" s="17">
        <f>AW510</f>
        <v>56.382621436041795</v>
      </c>
      <c r="U510" s="17">
        <f>MAX(AX510:IK510)</f>
        <v>-139</v>
      </c>
      <c r="V510" s="17">
        <f>AW511</f>
        <v>-56.382621436041795</v>
      </c>
      <c r="W510" s="17">
        <f>MAX(AX511:IK511)</f>
        <v>-139</v>
      </c>
      <c r="X510" s="17">
        <f>((T510-V510)^2+(U510-W510)^2)^0.5</f>
        <v>112.76524287208359</v>
      </c>
      <c r="Y510" s="17">
        <f>AW512</f>
        <v>56.382621436041795</v>
      </c>
      <c r="Z510" s="17">
        <f>MAX(AX512:IK512)</f>
        <v>-139</v>
      </c>
      <c r="AA510" s="17">
        <f>AW513</f>
        <v>-56.382621436041795</v>
      </c>
      <c r="AB510" s="17">
        <f>MAX(AX513:IK513)</f>
        <v>-139</v>
      </c>
      <c r="AC510" s="17">
        <f>((Y510-AA510)^2+(Z510-AB510)^2)^0.5</f>
        <v>112.76524287208359</v>
      </c>
      <c r="AD510" s="17">
        <f>((AC510+X510)/2)*$C$9</f>
        <v>1353.182914465003</v>
      </c>
      <c r="AE510" s="17">
        <f>((T510-Y510)^2+(U510-Z510)^2)^0.5</f>
        <v>0</v>
      </c>
      <c r="AF510" s="17">
        <f>(AE510/2)/($B$4/2)</f>
        <v>0</v>
      </c>
      <c r="AG510" s="17">
        <f>2*ASIN(AF510)</f>
        <v>0</v>
      </c>
      <c r="AH510" s="17">
        <f>(AG510/(2*PI()))*PI()*($B$4/2)^2</f>
        <v>0</v>
      </c>
      <c r="AI510" s="17">
        <f>(($B$4/2)^2-(AE510/2)^2)^0.5</f>
        <v>150</v>
      </c>
      <c r="AJ510" s="17">
        <f>(AE510*AI510)/2</f>
        <v>0</v>
      </c>
      <c r="AK510" s="17">
        <f>(AH510-AJ510)*2</f>
        <v>0</v>
      </c>
      <c r="AL510" s="17">
        <f>IF(S510=0,AD510+AK510,0)</f>
        <v>0</v>
      </c>
      <c r="AM510" s="17">
        <f>((T510-V510)^2+(U510-W510)^2)^0.5</f>
        <v>112.76524287208359</v>
      </c>
      <c r="AN510" s="17">
        <f>(AM510/2)/($B$4/2)</f>
        <v>0.3758841429069453</v>
      </c>
      <c r="AO510" s="17">
        <f>2*ASIN(AN510)</f>
        <v>0.7707014022680627</v>
      </c>
      <c r="AP510" s="17">
        <f>(AO510/(2*PI()))*PI()*($B$4/2)^2</f>
        <v>8670.390775515705</v>
      </c>
      <c r="AQ510" s="17">
        <f>(($B$4/2)^2-(AM510/2)^2)^0.5</f>
        <v>139</v>
      </c>
      <c r="AR510" s="17">
        <f>(AM510*AQ510)/2</f>
        <v>7837.184379609809</v>
      </c>
      <c r="AS510" s="17">
        <f>IF(S510=1,AP510-AR510,0)</f>
        <v>833.206395905896</v>
      </c>
      <c r="AT510" s="17">
        <f>AL510+AS510</f>
        <v>833.206395905896</v>
      </c>
      <c r="AU510">
        <f>MAX(AX510:IV510)</f>
        <v>-139</v>
      </c>
      <c r="AV510" s="3">
        <f>AV508-$C$7</f>
        <v>-139</v>
      </c>
      <c r="AW510">
        <f>(($B$4/2)^2-AU510^2)^0.5</f>
        <v>56.382621436041795</v>
      </c>
      <c r="GS510">
        <f>IF($AV510&gt;(-1)*$B$4/2,$AV510,GR508)</f>
        <v>-139</v>
      </c>
    </row>
    <row r="511" spans="47:201" ht="12.75">
      <c r="AU511">
        <f>AU510</f>
        <v>-139</v>
      </c>
      <c r="AV511" s="3"/>
      <c r="AW511">
        <f>-AW510</f>
        <v>-56.382621436041795</v>
      </c>
      <c r="GS511">
        <f>GS510</f>
        <v>-139</v>
      </c>
    </row>
    <row r="512" spans="47:202" ht="12.75">
      <c r="AU512">
        <f>MAX(AX512:IV512)</f>
        <v>-139</v>
      </c>
      <c r="AV512" s="3">
        <f>AV510-$C$9</f>
        <v>-151</v>
      </c>
      <c r="AW512">
        <f>(($B$4/2)^2-AU512^2)^0.5</f>
        <v>56.382621436041795</v>
      </c>
      <c r="GT512">
        <f>IF($AV512&gt;(-1)*$B$4/2,$AV512,GS510)</f>
        <v>-139</v>
      </c>
    </row>
    <row r="513" spans="20:245" ht="12.75">
      <c r="T513" s="22"/>
      <c r="U513" s="22"/>
      <c r="V513" s="22"/>
      <c r="W513" s="22"/>
      <c r="X513" s="22"/>
      <c r="Y513" s="22"/>
      <c r="Z513" s="22"/>
      <c r="AA513" s="22"/>
      <c r="AB513" s="22"/>
      <c r="AC513" s="23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12">
        <f>AU512</f>
        <v>-139</v>
      </c>
      <c r="AV513" s="13"/>
      <c r="AW513" s="12">
        <f>-AW512</f>
        <v>-56.382621436041795</v>
      </c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>
        <f>GT512</f>
        <v>-139</v>
      </c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  <c r="IF513" s="12"/>
      <c r="IG513" s="12"/>
      <c r="IH513" s="12"/>
      <c r="II513" s="12"/>
      <c r="IJ513" s="12"/>
      <c r="IK513" s="12"/>
    </row>
    <row r="514" spans="19:203" ht="12.75">
      <c r="S514" s="17">
        <f>IF(($B$4/2)&gt;ABS(AV516),0,IF(($B$4/2)&gt;ABS(AV514),1,2))</f>
        <v>2</v>
      </c>
      <c r="T514" s="17">
        <f>AW514</f>
        <v>56.382621436041795</v>
      </c>
      <c r="U514" s="17">
        <f>MAX(AX514:IK514)</f>
        <v>-139</v>
      </c>
      <c r="V514" s="17">
        <f>AW515</f>
        <v>-56.382621436041795</v>
      </c>
      <c r="W514" s="17">
        <f>MAX(AX515:IK515)</f>
        <v>-139</v>
      </c>
      <c r="X514" s="17">
        <f>((T514-V514)^2+(U514-W514)^2)^0.5</f>
        <v>112.76524287208359</v>
      </c>
      <c r="Y514" s="17">
        <f>AW516</f>
        <v>56.382621436041795</v>
      </c>
      <c r="Z514" s="17">
        <f>MAX(AX516:IK516)</f>
        <v>-139</v>
      </c>
      <c r="AA514" s="17">
        <f>AW517</f>
        <v>-56.382621436041795</v>
      </c>
      <c r="AB514" s="17">
        <f>MAX(AX517:IK517)</f>
        <v>-139</v>
      </c>
      <c r="AC514" s="17">
        <f>((Y514-AA514)^2+(Z514-AB514)^2)^0.5</f>
        <v>112.76524287208359</v>
      </c>
      <c r="AD514" s="17">
        <f>((AC514+X514)/2)*$C$9</f>
        <v>1353.182914465003</v>
      </c>
      <c r="AE514" s="17">
        <f>((T514-Y514)^2+(U514-Z514)^2)^0.5</f>
        <v>0</v>
      </c>
      <c r="AF514" s="17">
        <f>(AE514/2)/($B$4/2)</f>
        <v>0</v>
      </c>
      <c r="AG514" s="17">
        <f>2*ASIN(AF514)</f>
        <v>0</v>
      </c>
      <c r="AH514" s="17">
        <f>(AG514/(2*PI()))*PI()*($B$4/2)^2</f>
        <v>0</v>
      </c>
      <c r="AI514" s="17">
        <f>(($B$4/2)^2-(AE514/2)^2)^0.5</f>
        <v>150</v>
      </c>
      <c r="AJ514" s="17">
        <f>(AE514*AI514)/2</f>
        <v>0</v>
      </c>
      <c r="AK514" s="17">
        <f>(AH514-AJ514)*2</f>
        <v>0</v>
      </c>
      <c r="AL514" s="17">
        <f>IF(S514=0,AD514+AK514,0)</f>
        <v>0</v>
      </c>
      <c r="AM514" s="17">
        <f>((T514-V514)^2+(U514-W514)^2)^0.5</f>
        <v>112.76524287208359</v>
      </c>
      <c r="AN514" s="17">
        <f>(AM514/2)/($B$4/2)</f>
        <v>0.3758841429069453</v>
      </c>
      <c r="AO514" s="17">
        <f>2*ASIN(AN514)</f>
        <v>0.7707014022680627</v>
      </c>
      <c r="AP514" s="17">
        <f>(AO514/(2*PI()))*PI()*($B$4/2)^2</f>
        <v>8670.390775515705</v>
      </c>
      <c r="AQ514" s="17">
        <f>(($B$4/2)^2-(AM514/2)^2)^0.5</f>
        <v>139</v>
      </c>
      <c r="AR514" s="17">
        <f>(AM514*AQ514)/2</f>
        <v>7837.184379609809</v>
      </c>
      <c r="AS514" s="17">
        <f>IF(S514=1,AP514-AR514,0)</f>
        <v>0</v>
      </c>
      <c r="AT514" s="17">
        <f>AL514+AS514</f>
        <v>0</v>
      </c>
      <c r="AU514">
        <f>MAX(AX514:IV514)</f>
        <v>-139</v>
      </c>
      <c r="AV514" s="3">
        <f>AV512-$C$7</f>
        <v>-191</v>
      </c>
      <c r="AW514">
        <f>(($B$4/2)^2-AU514^2)^0.5</f>
        <v>56.382621436041795</v>
      </c>
      <c r="GU514">
        <f>IF($AV514&gt;(-1)*$B$4/2,$AV514,GT512)</f>
        <v>-139</v>
      </c>
    </row>
    <row r="515" spans="47:203" ht="12.75">
      <c r="AU515">
        <f>AU514</f>
        <v>-139</v>
      </c>
      <c r="AV515" s="3"/>
      <c r="AW515">
        <f>-AW514</f>
        <v>-56.382621436041795</v>
      </c>
      <c r="GU515">
        <f>GU514</f>
        <v>-139</v>
      </c>
    </row>
    <row r="516" spans="47:204" ht="12.75">
      <c r="AU516">
        <f>MAX(AX516:IV516)</f>
        <v>-139</v>
      </c>
      <c r="AV516" s="3">
        <f>AV514-$C$9</f>
        <v>-203</v>
      </c>
      <c r="AW516">
        <f>(($B$4/2)^2-AU516^2)^0.5</f>
        <v>56.382621436041795</v>
      </c>
      <c r="GV516">
        <f>IF($AV516&gt;(-1)*$B$4/2,$AV516,GU514)</f>
        <v>-139</v>
      </c>
    </row>
    <row r="517" spans="20:245" ht="12.75">
      <c r="T517" s="22"/>
      <c r="U517" s="22"/>
      <c r="V517" s="22"/>
      <c r="W517" s="22"/>
      <c r="X517" s="22"/>
      <c r="Y517" s="22"/>
      <c r="Z517" s="22"/>
      <c r="AA517" s="22"/>
      <c r="AB517" s="22"/>
      <c r="AC517" s="23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12">
        <f>AU516</f>
        <v>-139</v>
      </c>
      <c r="AV517" s="13"/>
      <c r="AW517" s="12">
        <f>-AW516</f>
        <v>-56.382621436041795</v>
      </c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>
        <f>GV516</f>
        <v>-139</v>
      </c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</row>
    <row r="518" spans="19:205" ht="12.75">
      <c r="S518" s="17">
        <f>IF(($B$4/2)&gt;ABS(AV520),0,IF(($B$4/2)&gt;ABS(AV518),1,2))</f>
        <v>2</v>
      </c>
      <c r="T518" s="17">
        <f>AW518</f>
        <v>56.382621436041795</v>
      </c>
      <c r="U518" s="17">
        <f>MAX(AX518:IK518)</f>
        <v>-139</v>
      </c>
      <c r="V518" s="17">
        <f>AW519</f>
        <v>-56.382621436041795</v>
      </c>
      <c r="W518" s="17">
        <f>MAX(AX519:IK519)</f>
        <v>-139</v>
      </c>
      <c r="X518" s="17">
        <f>((T518-V518)^2+(U518-W518)^2)^0.5</f>
        <v>112.76524287208359</v>
      </c>
      <c r="Y518" s="17">
        <f>AW520</f>
        <v>56.382621436041795</v>
      </c>
      <c r="Z518" s="17">
        <f>MAX(AX520:IK520)</f>
        <v>-139</v>
      </c>
      <c r="AA518" s="17">
        <f>AW521</f>
        <v>-56.382621436041795</v>
      </c>
      <c r="AB518" s="17">
        <f>MAX(AX521:IK521)</f>
        <v>-139</v>
      </c>
      <c r="AC518" s="17">
        <f>((Y518-AA518)^2+(Z518-AB518)^2)^0.5</f>
        <v>112.76524287208359</v>
      </c>
      <c r="AD518" s="17">
        <f>((AC518+X518)/2)*$C$9</f>
        <v>1353.182914465003</v>
      </c>
      <c r="AE518" s="17">
        <f>((T518-Y518)^2+(U518-Z518)^2)^0.5</f>
        <v>0</v>
      </c>
      <c r="AF518" s="17">
        <f>(AE518/2)/($B$4/2)</f>
        <v>0</v>
      </c>
      <c r="AG518" s="17">
        <f>2*ASIN(AF518)</f>
        <v>0</v>
      </c>
      <c r="AH518" s="17">
        <f>(AG518/(2*PI()))*PI()*($B$4/2)^2</f>
        <v>0</v>
      </c>
      <c r="AI518" s="17">
        <f>(($B$4/2)^2-(AE518/2)^2)^0.5</f>
        <v>150</v>
      </c>
      <c r="AJ518" s="17">
        <f>(AE518*AI518)/2</f>
        <v>0</v>
      </c>
      <c r="AK518" s="17">
        <f>(AH518-AJ518)*2</f>
        <v>0</v>
      </c>
      <c r="AL518" s="17">
        <f>IF(S518=0,AD518+AK518,0)</f>
        <v>0</v>
      </c>
      <c r="AM518" s="17">
        <f>((T518-V518)^2+(U518-W518)^2)^0.5</f>
        <v>112.76524287208359</v>
      </c>
      <c r="AN518" s="17">
        <f>(AM518/2)/($B$4/2)</f>
        <v>0.3758841429069453</v>
      </c>
      <c r="AO518" s="17">
        <f>2*ASIN(AN518)</f>
        <v>0.7707014022680627</v>
      </c>
      <c r="AP518" s="17">
        <f>(AO518/(2*PI()))*PI()*($B$4/2)^2</f>
        <v>8670.390775515705</v>
      </c>
      <c r="AQ518" s="17">
        <f>(($B$4/2)^2-(AM518/2)^2)^0.5</f>
        <v>139</v>
      </c>
      <c r="AR518" s="17">
        <f>(AM518*AQ518)/2</f>
        <v>7837.184379609809</v>
      </c>
      <c r="AS518" s="17">
        <f>IF(S518=1,AP518-AR518,0)</f>
        <v>0</v>
      </c>
      <c r="AT518" s="17">
        <f>AL518+AS518</f>
        <v>0</v>
      </c>
      <c r="AU518">
        <f>MAX(AX518:IV518)</f>
        <v>-139</v>
      </c>
      <c r="AV518" s="3">
        <f>AV516-$C$7</f>
        <v>-243</v>
      </c>
      <c r="AW518">
        <f>(($B$4/2)^2-AU518^2)^0.5</f>
        <v>56.382621436041795</v>
      </c>
      <c r="GW518">
        <f>IF($AV518&gt;(-1)*$B$4/2,$AV518,GV516)</f>
        <v>-139</v>
      </c>
    </row>
    <row r="519" spans="47:205" ht="12.75">
      <c r="AU519">
        <f>AU518</f>
        <v>-139</v>
      </c>
      <c r="AV519" s="3"/>
      <c r="AW519">
        <f>-AW518</f>
        <v>-56.382621436041795</v>
      </c>
      <c r="GW519">
        <f>GW518</f>
        <v>-139</v>
      </c>
    </row>
    <row r="520" spans="47:206" ht="12.75">
      <c r="AU520">
        <f>MAX(AX520:IV520)</f>
        <v>-139</v>
      </c>
      <c r="AV520" s="3">
        <f>AV518-$C$9</f>
        <v>-255</v>
      </c>
      <c r="AW520">
        <f>(($B$4/2)^2-AU520^2)^0.5</f>
        <v>56.382621436041795</v>
      </c>
      <c r="GX520">
        <f>IF($AV520&gt;(-1)*$B$4/2,$AV520,GW518)</f>
        <v>-139</v>
      </c>
    </row>
    <row r="521" spans="20:245" ht="12.75">
      <c r="T521" s="22"/>
      <c r="U521" s="22"/>
      <c r="V521" s="22"/>
      <c r="W521" s="22"/>
      <c r="X521" s="22"/>
      <c r="Y521" s="22"/>
      <c r="Z521" s="22"/>
      <c r="AA521" s="22"/>
      <c r="AB521" s="22"/>
      <c r="AC521" s="23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12">
        <f>AU520</f>
        <v>-139</v>
      </c>
      <c r="AV521" s="13"/>
      <c r="AW521" s="12">
        <f>-AW520</f>
        <v>-56.382621436041795</v>
      </c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>
        <f>GX520</f>
        <v>-139</v>
      </c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</row>
    <row r="522" spans="19:207" ht="12.75">
      <c r="S522" s="17">
        <f>IF(($B$4/2)&gt;ABS(AV524),0,IF(($B$4/2)&gt;ABS(AV522),1,2))</f>
        <v>2</v>
      </c>
      <c r="T522" s="17">
        <f>AW522</f>
        <v>56.382621436041795</v>
      </c>
      <c r="U522" s="17">
        <f>MAX(AX522:IK522)</f>
        <v>-139</v>
      </c>
      <c r="V522" s="17">
        <f>AW523</f>
        <v>-56.382621436041795</v>
      </c>
      <c r="W522" s="17">
        <f>MAX(AX523:IK523)</f>
        <v>-139</v>
      </c>
      <c r="X522" s="17">
        <f>((T522-V522)^2+(U522-W522)^2)^0.5</f>
        <v>112.76524287208359</v>
      </c>
      <c r="Y522" s="17">
        <f>AW524</f>
        <v>56.382621436041795</v>
      </c>
      <c r="Z522" s="17">
        <f>MAX(AX524:IK524)</f>
        <v>-139</v>
      </c>
      <c r="AA522" s="17">
        <f>AW525</f>
        <v>-56.382621436041795</v>
      </c>
      <c r="AB522" s="17">
        <f>MAX(AX525:IK525)</f>
        <v>-139</v>
      </c>
      <c r="AC522" s="17">
        <f>((Y522-AA522)^2+(Z522-AB522)^2)^0.5</f>
        <v>112.76524287208359</v>
      </c>
      <c r="AD522" s="17">
        <f>((AC522+X522)/2)*$C$9</f>
        <v>1353.182914465003</v>
      </c>
      <c r="AE522" s="17">
        <f>((T522-Y522)^2+(U522-Z522)^2)^0.5</f>
        <v>0</v>
      </c>
      <c r="AF522" s="17">
        <f>(AE522/2)/($B$4/2)</f>
        <v>0</v>
      </c>
      <c r="AG522" s="17">
        <f>2*ASIN(AF522)</f>
        <v>0</v>
      </c>
      <c r="AH522" s="17">
        <f>(AG522/(2*PI()))*PI()*($B$4/2)^2</f>
        <v>0</v>
      </c>
      <c r="AI522" s="17">
        <f>(($B$4/2)^2-(AE522/2)^2)^0.5</f>
        <v>150</v>
      </c>
      <c r="AJ522" s="17">
        <f>(AE522*AI522)/2</f>
        <v>0</v>
      </c>
      <c r="AK522" s="17">
        <f>(AH522-AJ522)*2</f>
        <v>0</v>
      </c>
      <c r="AL522" s="17">
        <f>IF(S522=0,AD522+AK522,0)</f>
        <v>0</v>
      </c>
      <c r="AM522" s="17">
        <f>((T522-V522)^2+(U522-W522)^2)^0.5</f>
        <v>112.76524287208359</v>
      </c>
      <c r="AN522" s="17">
        <f>(AM522/2)/($B$4/2)</f>
        <v>0.3758841429069453</v>
      </c>
      <c r="AO522" s="17">
        <f>2*ASIN(AN522)</f>
        <v>0.7707014022680627</v>
      </c>
      <c r="AP522" s="17">
        <f>(AO522/(2*PI()))*PI()*($B$4/2)^2</f>
        <v>8670.390775515705</v>
      </c>
      <c r="AQ522" s="17">
        <f>(($B$4/2)^2-(AM522/2)^2)^0.5</f>
        <v>139</v>
      </c>
      <c r="AR522" s="17">
        <f>(AM522*AQ522)/2</f>
        <v>7837.184379609809</v>
      </c>
      <c r="AS522" s="17">
        <f>IF(S522=1,AP522-AR522,0)</f>
        <v>0</v>
      </c>
      <c r="AT522" s="17">
        <f>AL522+AS522</f>
        <v>0</v>
      </c>
      <c r="AU522">
        <f>MAX(AX522:IV522)</f>
        <v>-139</v>
      </c>
      <c r="AV522" s="3">
        <f>AV520-$C$7</f>
        <v>-295</v>
      </c>
      <c r="AW522">
        <f>(($B$4/2)^2-AU522^2)^0.5</f>
        <v>56.382621436041795</v>
      </c>
      <c r="GY522">
        <f>IF($AV522&gt;(-1)*$B$4/2,$AV522,GX520)</f>
        <v>-139</v>
      </c>
    </row>
    <row r="523" spans="47:207" ht="12.75">
      <c r="AU523">
        <f>AU522</f>
        <v>-139</v>
      </c>
      <c r="AV523" s="3"/>
      <c r="AW523">
        <f>-AW522</f>
        <v>-56.382621436041795</v>
      </c>
      <c r="GY523">
        <f>GY522</f>
        <v>-139</v>
      </c>
    </row>
    <row r="524" spans="47:208" ht="12.75">
      <c r="AU524">
        <f>MAX(AX524:IV524)</f>
        <v>-139</v>
      </c>
      <c r="AV524" s="3">
        <f>AV522-$C$9</f>
        <v>-307</v>
      </c>
      <c r="AW524">
        <f>(($B$4/2)^2-AU524^2)^0.5</f>
        <v>56.382621436041795</v>
      </c>
      <c r="GZ524">
        <f>IF($AV524&gt;(-1)*$B$4/2,$AV524,GY522)</f>
        <v>-139</v>
      </c>
    </row>
    <row r="525" spans="20:245" ht="12.75">
      <c r="T525" s="22"/>
      <c r="U525" s="22"/>
      <c r="V525" s="22"/>
      <c r="W525" s="22"/>
      <c r="X525" s="22"/>
      <c r="Y525" s="22"/>
      <c r="Z525" s="22"/>
      <c r="AA525" s="22"/>
      <c r="AB525" s="22"/>
      <c r="AC525" s="23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12">
        <f>AU524</f>
        <v>-139</v>
      </c>
      <c r="AV525" s="13"/>
      <c r="AW525" s="12">
        <f>-AW524</f>
        <v>-56.382621436041795</v>
      </c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>
        <f>GZ524</f>
        <v>-139</v>
      </c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</row>
    <row r="526" spans="19:209" ht="12.75">
      <c r="S526" s="17">
        <f>IF(($B$4/2)&gt;ABS(AV528),0,IF(($B$4/2)&gt;ABS(AV526),1,2))</f>
        <v>2</v>
      </c>
      <c r="T526" s="17">
        <f>AW526</f>
        <v>56.382621436041795</v>
      </c>
      <c r="U526" s="17">
        <f>MAX(AX526:IK526)</f>
        <v>-139</v>
      </c>
      <c r="V526" s="17">
        <f>AW527</f>
        <v>-56.382621436041795</v>
      </c>
      <c r="W526" s="17">
        <f>MAX(AX527:IK527)</f>
        <v>-139</v>
      </c>
      <c r="X526" s="17">
        <f>((T526-V526)^2+(U526-W526)^2)^0.5</f>
        <v>112.76524287208359</v>
      </c>
      <c r="Y526" s="17">
        <f>AW528</f>
        <v>56.382621436041795</v>
      </c>
      <c r="Z526" s="17">
        <f>MAX(AX528:IK528)</f>
        <v>-139</v>
      </c>
      <c r="AA526" s="17">
        <f>AW529</f>
        <v>-56.382621436041795</v>
      </c>
      <c r="AB526" s="17">
        <f>MAX(AX529:IK529)</f>
        <v>-139</v>
      </c>
      <c r="AC526" s="17">
        <f>((Y526-AA526)^2+(Z526-AB526)^2)^0.5</f>
        <v>112.76524287208359</v>
      </c>
      <c r="AD526" s="17">
        <f>((AC526+X526)/2)*$C$9</f>
        <v>1353.182914465003</v>
      </c>
      <c r="AE526" s="17">
        <f>((T526-Y526)^2+(U526-Z526)^2)^0.5</f>
        <v>0</v>
      </c>
      <c r="AF526" s="17">
        <f>(AE526/2)/($B$4/2)</f>
        <v>0</v>
      </c>
      <c r="AG526" s="17">
        <f>2*ASIN(AF526)</f>
        <v>0</v>
      </c>
      <c r="AH526" s="17">
        <f>(AG526/(2*PI()))*PI()*($B$4/2)^2</f>
        <v>0</v>
      </c>
      <c r="AI526" s="17">
        <f>(($B$4/2)^2-(AE526/2)^2)^0.5</f>
        <v>150</v>
      </c>
      <c r="AJ526" s="17">
        <f>(AE526*AI526)/2</f>
        <v>0</v>
      </c>
      <c r="AK526" s="17">
        <f>(AH526-AJ526)*2</f>
        <v>0</v>
      </c>
      <c r="AL526" s="17">
        <f>IF(S526=0,AD526+AK526,0)</f>
        <v>0</v>
      </c>
      <c r="AM526" s="17">
        <f>((T526-V526)^2+(U526-W526)^2)^0.5</f>
        <v>112.76524287208359</v>
      </c>
      <c r="AN526" s="17">
        <f>(AM526/2)/($B$4/2)</f>
        <v>0.3758841429069453</v>
      </c>
      <c r="AO526" s="17">
        <f>2*ASIN(AN526)</f>
        <v>0.7707014022680627</v>
      </c>
      <c r="AP526" s="17">
        <f>(AO526/(2*PI()))*PI()*($B$4/2)^2</f>
        <v>8670.390775515705</v>
      </c>
      <c r="AQ526" s="17">
        <f>(($B$4/2)^2-(AM526/2)^2)^0.5</f>
        <v>139</v>
      </c>
      <c r="AR526" s="17">
        <f>(AM526*AQ526)/2</f>
        <v>7837.184379609809</v>
      </c>
      <c r="AS526" s="17">
        <f>IF(S526=1,AP526-AR526,0)</f>
        <v>0</v>
      </c>
      <c r="AT526" s="17">
        <f>AL526+AS526</f>
        <v>0</v>
      </c>
      <c r="AU526">
        <f>MAX(AX526:IV526)</f>
        <v>-139</v>
      </c>
      <c r="AV526" s="3">
        <f>AV524-$C$7</f>
        <v>-347</v>
      </c>
      <c r="AW526">
        <f>(($B$4/2)^2-AU526^2)^0.5</f>
        <v>56.382621436041795</v>
      </c>
      <c r="HA526">
        <f>IF($AV526&gt;(-1)*$B$4/2,$AV526,GZ524)</f>
        <v>-139</v>
      </c>
    </row>
    <row r="527" spans="47:209" ht="12.75">
      <c r="AU527">
        <f>AU526</f>
        <v>-139</v>
      </c>
      <c r="AV527" s="3"/>
      <c r="AW527">
        <f>-AW526</f>
        <v>-56.382621436041795</v>
      </c>
      <c r="HA527">
        <f>HA526</f>
        <v>-139</v>
      </c>
    </row>
    <row r="528" spans="47:210" ht="12.75">
      <c r="AU528">
        <f>MAX(AX528:IV528)</f>
        <v>-139</v>
      </c>
      <c r="AV528" s="3">
        <f>AV526-$C$9</f>
        <v>-359</v>
      </c>
      <c r="AW528">
        <f>(($B$4/2)^2-AU528^2)^0.5</f>
        <v>56.382621436041795</v>
      </c>
      <c r="HB528">
        <f>IF($AV528&gt;(-1)*$B$4/2,$AV528,HA526)</f>
        <v>-139</v>
      </c>
    </row>
    <row r="529" spans="20:245" ht="12.75">
      <c r="T529" s="22"/>
      <c r="U529" s="22"/>
      <c r="V529" s="22"/>
      <c r="W529" s="22"/>
      <c r="X529" s="22"/>
      <c r="Y529" s="22"/>
      <c r="Z529" s="22"/>
      <c r="AA529" s="22"/>
      <c r="AB529" s="22"/>
      <c r="AC529" s="23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12">
        <f>AU528</f>
        <v>-139</v>
      </c>
      <c r="AV529" s="13"/>
      <c r="AW529" s="12">
        <f>-AW528</f>
        <v>-56.382621436041795</v>
      </c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>
        <f>HB528</f>
        <v>-139</v>
      </c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</row>
    <row r="530" spans="19:211" ht="12.75">
      <c r="S530" s="17">
        <f>IF(($B$4/2)&gt;ABS(AV532),0,IF(($B$4/2)&gt;ABS(AV530),1,2))</f>
        <v>2</v>
      </c>
      <c r="T530" s="17">
        <f>AW530</f>
        <v>56.382621436041795</v>
      </c>
      <c r="U530" s="17">
        <f>MAX(AX530:IK530)</f>
        <v>-139</v>
      </c>
      <c r="V530" s="17">
        <f>AW531</f>
        <v>-56.382621436041795</v>
      </c>
      <c r="W530" s="17">
        <f>MAX(AX531:IK531)</f>
        <v>-139</v>
      </c>
      <c r="X530" s="17">
        <f>((T530-V530)^2+(U530-W530)^2)^0.5</f>
        <v>112.76524287208359</v>
      </c>
      <c r="Y530" s="17">
        <f>AW532</f>
        <v>56.382621436041795</v>
      </c>
      <c r="Z530" s="17">
        <f>MAX(AX532:IK532)</f>
        <v>-139</v>
      </c>
      <c r="AA530" s="17">
        <f>AW533</f>
        <v>-56.382621436041795</v>
      </c>
      <c r="AB530" s="17">
        <f>MAX(AX533:IK533)</f>
        <v>-139</v>
      </c>
      <c r="AC530" s="17">
        <f>((Y530-AA530)^2+(Z530-AB530)^2)^0.5</f>
        <v>112.76524287208359</v>
      </c>
      <c r="AD530" s="17">
        <f>((AC530+X530)/2)*$C$9</f>
        <v>1353.182914465003</v>
      </c>
      <c r="AE530" s="17">
        <f>((T530-Y530)^2+(U530-Z530)^2)^0.5</f>
        <v>0</v>
      </c>
      <c r="AF530" s="17">
        <f>(AE530/2)/($B$4/2)</f>
        <v>0</v>
      </c>
      <c r="AG530" s="17">
        <f>2*ASIN(AF530)</f>
        <v>0</v>
      </c>
      <c r="AH530" s="17">
        <f>(AG530/(2*PI()))*PI()*($B$4/2)^2</f>
        <v>0</v>
      </c>
      <c r="AI530" s="17">
        <f>(($B$4/2)^2-(AE530/2)^2)^0.5</f>
        <v>150</v>
      </c>
      <c r="AJ530" s="17">
        <f>(AE530*AI530)/2</f>
        <v>0</v>
      </c>
      <c r="AK530" s="17">
        <f>(AH530-AJ530)*2</f>
        <v>0</v>
      </c>
      <c r="AL530" s="17">
        <f>IF(S530=0,AD530+AK530,0)</f>
        <v>0</v>
      </c>
      <c r="AM530" s="17">
        <f>((T530-V530)^2+(U530-W530)^2)^0.5</f>
        <v>112.76524287208359</v>
      </c>
      <c r="AN530" s="17">
        <f>(AM530/2)/($B$4/2)</f>
        <v>0.3758841429069453</v>
      </c>
      <c r="AO530" s="17">
        <f>2*ASIN(AN530)</f>
        <v>0.7707014022680627</v>
      </c>
      <c r="AP530" s="17">
        <f>(AO530/(2*PI()))*PI()*($B$4/2)^2</f>
        <v>8670.390775515705</v>
      </c>
      <c r="AQ530" s="17">
        <f>(($B$4/2)^2-(AM530/2)^2)^0.5</f>
        <v>139</v>
      </c>
      <c r="AR530" s="17">
        <f>(AM530*AQ530)/2</f>
        <v>7837.184379609809</v>
      </c>
      <c r="AS530" s="17">
        <f>IF(S530=1,AP530-AR530,0)</f>
        <v>0</v>
      </c>
      <c r="AT530" s="17">
        <f>AL530+AS530</f>
        <v>0</v>
      </c>
      <c r="AU530">
        <f>MAX(AX530:IV530)</f>
        <v>-139</v>
      </c>
      <c r="AV530" s="3">
        <f>AV528-$C$7</f>
        <v>-399</v>
      </c>
      <c r="AW530">
        <f>(($B$4/2)^2-AU530^2)^0.5</f>
        <v>56.382621436041795</v>
      </c>
      <c r="HC530">
        <f>IF($AV530&gt;(-1)*$B$4/2,$AV530,HB528)</f>
        <v>-139</v>
      </c>
    </row>
    <row r="531" spans="47:211" ht="12.75">
      <c r="AU531">
        <f>AU530</f>
        <v>-139</v>
      </c>
      <c r="AV531" s="3"/>
      <c r="AW531">
        <f>-AW530</f>
        <v>-56.382621436041795</v>
      </c>
      <c r="HC531">
        <f>HC530</f>
        <v>-139</v>
      </c>
    </row>
    <row r="532" spans="47:212" ht="12.75">
      <c r="AU532">
        <f>MAX(AX532:IV532)</f>
        <v>-139</v>
      </c>
      <c r="AV532" s="3">
        <f>AV530-$C$9</f>
        <v>-411</v>
      </c>
      <c r="AW532">
        <f>(($B$4/2)^2-AU532^2)^0.5</f>
        <v>56.382621436041795</v>
      </c>
      <c r="HD532">
        <f>IF($AV532&gt;(-1)*$B$4/2,$AV532,HC530)</f>
        <v>-139</v>
      </c>
    </row>
    <row r="533" spans="20:245" ht="12.75">
      <c r="T533" s="22"/>
      <c r="U533" s="22"/>
      <c r="V533" s="22"/>
      <c r="W533" s="22"/>
      <c r="X533" s="22"/>
      <c r="Y533" s="22"/>
      <c r="Z533" s="22"/>
      <c r="AA533" s="22"/>
      <c r="AB533" s="22"/>
      <c r="AC533" s="23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12">
        <f>AU532</f>
        <v>-139</v>
      </c>
      <c r="AV533" s="13"/>
      <c r="AW533" s="12">
        <f>-AW532</f>
        <v>-56.382621436041795</v>
      </c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>
        <f>HD532</f>
        <v>-139</v>
      </c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</row>
    <row r="534" spans="19:213" ht="12.75">
      <c r="S534" s="17">
        <f>IF(($B$4/2)&gt;ABS(AV536),0,IF(($B$4/2)&gt;ABS(AV534),1,2))</f>
        <v>2</v>
      </c>
      <c r="T534" s="17">
        <f>AW534</f>
        <v>56.382621436041795</v>
      </c>
      <c r="U534" s="17">
        <f>MAX(AX534:IK534)</f>
        <v>-139</v>
      </c>
      <c r="V534" s="17">
        <f>AW535</f>
        <v>-56.382621436041795</v>
      </c>
      <c r="W534" s="17">
        <f>MAX(AX535:IK535)</f>
        <v>-139</v>
      </c>
      <c r="X534" s="17">
        <f>((T534-V534)^2+(U534-W534)^2)^0.5</f>
        <v>112.76524287208359</v>
      </c>
      <c r="Y534" s="17">
        <f>AW536</f>
        <v>56.382621436041795</v>
      </c>
      <c r="Z534" s="17">
        <f>MAX(AX536:IK536)</f>
        <v>-139</v>
      </c>
      <c r="AA534" s="17">
        <f>AW537</f>
        <v>-56.382621436041795</v>
      </c>
      <c r="AB534" s="17">
        <f>MAX(AX537:IK537)</f>
        <v>0</v>
      </c>
      <c r="AC534" s="17">
        <f>((Y534-AA534)^2+(Z534-AB534)^2)^0.5</f>
        <v>178.98882646690546</v>
      </c>
      <c r="AD534" s="17">
        <f>((AC534+X534)/2)*$C$9</f>
        <v>1750.5244160339344</v>
      </c>
      <c r="AE534" s="17">
        <f>((T534-Y534)^2+(U534-Z534)^2)^0.5</f>
        <v>0</v>
      </c>
      <c r="AF534" s="17">
        <f>(AE534/2)/($B$4/2)</f>
        <v>0</v>
      </c>
      <c r="AG534" s="17">
        <f>2*ASIN(AF534)</f>
        <v>0</v>
      </c>
      <c r="AH534" s="17">
        <f>(AG534/(2*PI()))*PI()*($B$4/2)^2</f>
        <v>0</v>
      </c>
      <c r="AI534" s="17">
        <f>(($B$4/2)^2-(AE534/2)^2)^0.5</f>
        <v>150</v>
      </c>
      <c r="AJ534" s="17">
        <f>(AE534*AI534)/2</f>
        <v>0</v>
      </c>
      <c r="AK534" s="17">
        <f>(AH534-AJ534)*2</f>
        <v>0</v>
      </c>
      <c r="AL534" s="17">
        <f>IF(S534=0,AD534+AK534,0)</f>
        <v>0</v>
      </c>
      <c r="AM534" s="17">
        <f>((T534-V534)^2+(U534-W534)^2)^0.5</f>
        <v>112.76524287208359</v>
      </c>
      <c r="AN534" s="17">
        <f>(AM534/2)/($B$4/2)</f>
        <v>0.3758841429069453</v>
      </c>
      <c r="AO534" s="17">
        <f>2*ASIN(AN534)</f>
        <v>0.7707014022680627</v>
      </c>
      <c r="AP534" s="17">
        <f>(AO534/(2*PI()))*PI()*($B$4/2)^2</f>
        <v>8670.390775515705</v>
      </c>
      <c r="AQ534" s="17">
        <f>(($B$4/2)^2-(AM534/2)^2)^0.5</f>
        <v>139</v>
      </c>
      <c r="AR534" s="17">
        <f>(AM534*AQ534)/2</f>
        <v>7837.184379609809</v>
      </c>
      <c r="AS534" s="17">
        <f>IF(S534=1,AP534-AR534,0)</f>
        <v>0</v>
      </c>
      <c r="AT534" s="17">
        <f>AL534+AS534</f>
        <v>0</v>
      </c>
      <c r="AU534">
        <f>MAX(AX534:IV534)</f>
        <v>-139</v>
      </c>
      <c r="AV534" s="3">
        <f>AV532-$C$7</f>
        <v>-451</v>
      </c>
      <c r="AW534">
        <f>(($B$4/2)^2-AU534^2)^0.5</f>
        <v>56.382621436041795</v>
      </c>
      <c r="HE534">
        <f>IF($AV534&gt;(-1)*$B$4/2,$AV534,HD532)</f>
        <v>-139</v>
      </c>
    </row>
    <row r="535" spans="47:213" ht="12.75">
      <c r="AU535">
        <f>AU534</f>
        <v>-139</v>
      </c>
      <c r="AV535" s="3"/>
      <c r="AW535">
        <f>-AW534</f>
        <v>-56.382621436041795</v>
      </c>
      <c r="HE535">
        <f>HE534</f>
        <v>-139</v>
      </c>
    </row>
    <row r="536" spans="47:214" ht="12.75">
      <c r="AU536">
        <f>MAX(AX536:IV536)</f>
        <v>-139</v>
      </c>
      <c r="AV536" s="3">
        <f>AV534-$C$9</f>
        <v>-463</v>
      </c>
      <c r="AW536">
        <f>(($B$4/2)^2-AU536^2)^0.5</f>
        <v>56.382621436041795</v>
      </c>
      <c r="HF536">
        <f>IF($AV536&gt;(-1)*$B$4/2,$AV536,HE534)</f>
        <v>-139</v>
      </c>
    </row>
    <row r="537" spans="20:245" ht="12.75">
      <c r="T537" s="22"/>
      <c r="U537" s="22"/>
      <c r="V537" s="22"/>
      <c r="W537" s="22"/>
      <c r="X537" s="22"/>
      <c r="Y537" s="22"/>
      <c r="Z537" s="22"/>
      <c r="AA537" s="22"/>
      <c r="AB537" s="22"/>
      <c r="AC537" s="23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12">
        <f>AU536</f>
        <v>-139</v>
      </c>
      <c r="AV537" s="13"/>
      <c r="AW537" s="12">
        <f>-AW536</f>
        <v>-56.382621436041795</v>
      </c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>
        <f>IJ536</f>
        <v>0</v>
      </c>
      <c r="IK537" s="12"/>
    </row>
    <row r="538" spans="19:215" ht="12.75">
      <c r="S538" s="17">
        <f>IF(($B$4/2)&gt;ABS(AV540),0,IF(($B$4/2)&gt;ABS(AV538),1,2))</f>
        <v>2</v>
      </c>
      <c r="T538" s="17">
        <f>AW538</f>
        <v>56.382621436041795</v>
      </c>
      <c r="U538" s="17">
        <f>MAX(AX538:IK538)</f>
        <v>-139</v>
      </c>
      <c r="V538" s="17">
        <f>AW539</f>
        <v>-56.382621436041795</v>
      </c>
      <c r="W538" s="17">
        <f>MAX(AX539:IK539)</f>
        <v>-139</v>
      </c>
      <c r="X538" s="17">
        <f>((T538-V538)^2+(U538-W538)^2)^0.5</f>
        <v>112.76524287208359</v>
      </c>
      <c r="Y538" s="17">
        <f>AW540</f>
        <v>56.382621436041795</v>
      </c>
      <c r="Z538" s="17">
        <f>MAX(AX540:IK540)</f>
        <v>-139</v>
      </c>
      <c r="AA538" s="17">
        <f>AW541</f>
        <v>-56.382621436041795</v>
      </c>
      <c r="AB538" s="17">
        <f>MAX(AX541:IK541)</f>
        <v>-139</v>
      </c>
      <c r="AC538" s="17">
        <f>((Y538-AA538)^2+(Z538-AB538)^2)^0.5</f>
        <v>112.76524287208359</v>
      </c>
      <c r="AD538" s="17">
        <f>((AC538+X538)/2)*$C$9</f>
        <v>1353.182914465003</v>
      </c>
      <c r="AE538" s="17">
        <f>((T538-Y538)^2+(U538-Z538)^2)^0.5</f>
        <v>0</v>
      </c>
      <c r="AF538" s="17">
        <f>(AE538/2)/($B$4/2)</f>
        <v>0</v>
      </c>
      <c r="AG538" s="17">
        <f>2*ASIN(AF538)</f>
        <v>0</v>
      </c>
      <c r="AH538" s="17">
        <f>(AG538/(2*PI()))*PI()*($B$4/2)^2</f>
        <v>0</v>
      </c>
      <c r="AI538" s="17">
        <f>(($B$4/2)^2-(AE538/2)^2)^0.5</f>
        <v>150</v>
      </c>
      <c r="AJ538" s="17">
        <f>(AE538*AI538)/2</f>
        <v>0</v>
      </c>
      <c r="AK538" s="17">
        <f>(AH538-AJ538)*2</f>
        <v>0</v>
      </c>
      <c r="AL538" s="17">
        <f>IF(S538=0,AD538+AK538,0)</f>
        <v>0</v>
      </c>
      <c r="AM538" s="17">
        <f>((T538-V538)^2+(U538-W538)^2)^0.5</f>
        <v>112.76524287208359</v>
      </c>
      <c r="AN538" s="17">
        <f>(AM538/2)/($B$4/2)</f>
        <v>0.3758841429069453</v>
      </c>
      <c r="AO538" s="17">
        <f>2*ASIN(AN538)</f>
        <v>0.7707014022680627</v>
      </c>
      <c r="AP538" s="17">
        <f>(AO538/(2*PI()))*PI()*($B$4/2)^2</f>
        <v>8670.390775515705</v>
      </c>
      <c r="AQ538" s="17">
        <f>(($B$4/2)^2-(AM538/2)^2)^0.5</f>
        <v>139</v>
      </c>
      <c r="AR538" s="17">
        <f>(AM538*AQ538)/2</f>
        <v>7837.184379609809</v>
      </c>
      <c r="AS538" s="17">
        <f>IF(S538=1,AP538-AR538,0)</f>
        <v>0</v>
      </c>
      <c r="AT538" s="17">
        <f>AL538+AS538</f>
        <v>0</v>
      </c>
      <c r="AU538">
        <f>MAX(AX538:IV538)</f>
        <v>-139</v>
      </c>
      <c r="AV538" s="3">
        <f>AV536-$C$7</f>
        <v>-503</v>
      </c>
      <c r="AW538">
        <f>(($B$4/2)^2-AU538^2)^0.5</f>
        <v>56.382621436041795</v>
      </c>
      <c r="HG538">
        <f>IF($AV538&gt;(-1)*$B$4/2,$AV538,HF536)</f>
        <v>-139</v>
      </c>
    </row>
    <row r="539" spans="47:215" ht="12.75">
      <c r="AU539">
        <f>AU538</f>
        <v>-139</v>
      </c>
      <c r="AV539" s="3"/>
      <c r="AW539">
        <f>-AW538</f>
        <v>-56.382621436041795</v>
      </c>
      <c r="HG539">
        <f>HG538</f>
        <v>-139</v>
      </c>
    </row>
    <row r="540" spans="47:216" ht="12.75">
      <c r="AU540">
        <f>MAX(AX540:IV540)</f>
        <v>-139</v>
      </c>
      <c r="AV540" s="3">
        <f>AV538-$C$9</f>
        <v>-515</v>
      </c>
      <c r="AW540">
        <f>(($B$4/2)^2-AU540^2)^0.5</f>
        <v>56.382621436041795</v>
      </c>
      <c r="HH540">
        <f>IF($AV540&gt;(-1)*$B$4/2,$AV540,HG538)</f>
        <v>-139</v>
      </c>
    </row>
    <row r="541" spans="20:245" ht="12.75">
      <c r="T541" s="22"/>
      <c r="U541" s="22"/>
      <c r="V541" s="22"/>
      <c r="W541" s="22"/>
      <c r="X541" s="22"/>
      <c r="Y541" s="22"/>
      <c r="Z541" s="22"/>
      <c r="AA541" s="22"/>
      <c r="AB541" s="22"/>
      <c r="AC541" s="23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12">
        <f>AU540</f>
        <v>-139</v>
      </c>
      <c r="AV541" s="13"/>
      <c r="AW541" s="12">
        <f>-AW540</f>
        <v>-56.382621436041795</v>
      </c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>
        <f>HH540</f>
        <v>-139</v>
      </c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</row>
    <row r="542" spans="19:217" ht="12.75">
      <c r="S542" s="17">
        <f>IF(($B$4/2)&gt;ABS(AV544),0,IF(($B$4/2)&gt;ABS(AV542),1,2))</f>
        <v>2</v>
      </c>
      <c r="T542" s="17">
        <f>AW542</f>
        <v>56.382621436041795</v>
      </c>
      <c r="U542" s="17">
        <f>MAX(AX542:IK542)</f>
        <v>-139</v>
      </c>
      <c r="V542" s="17">
        <f>AW543</f>
        <v>-56.382621436041795</v>
      </c>
      <c r="W542" s="17">
        <f>MAX(AX543:IK543)</f>
        <v>-139</v>
      </c>
      <c r="X542" s="17">
        <f>((T542-V542)^2+(U542-W542)^2)^0.5</f>
        <v>112.76524287208359</v>
      </c>
      <c r="Y542" s="17">
        <f>AW544</f>
        <v>56.382621436041795</v>
      </c>
      <c r="Z542" s="17">
        <f>MAX(AX544:IK544)</f>
        <v>-139</v>
      </c>
      <c r="AA542" s="17">
        <f>AW545</f>
        <v>-56.382621436041795</v>
      </c>
      <c r="AB542" s="17">
        <f>MAX(AX545:IK545)</f>
        <v>-139</v>
      </c>
      <c r="AC542" s="17">
        <f>((Y542-AA542)^2+(Z542-AB542)^2)^0.5</f>
        <v>112.76524287208359</v>
      </c>
      <c r="AD542" s="17">
        <f>((AC542+X542)/2)*$C$9</f>
        <v>1353.182914465003</v>
      </c>
      <c r="AE542" s="17">
        <f>((T542-Y542)^2+(U542-Z542)^2)^0.5</f>
        <v>0</v>
      </c>
      <c r="AF542" s="17">
        <f>(AE542/2)/($B$4/2)</f>
        <v>0</v>
      </c>
      <c r="AG542" s="17">
        <f>2*ASIN(AF542)</f>
        <v>0</v>
      </c>
      <c r="AH542" s="17">
        <f>(AG542/(2*PI()))*PI()*($B$4/2)^2</f>
        <v>0</v>
      </c>
      <c r="AI542" s="17">
        <f>(($B$4/2)^2-(AE542/2)^2)^0.5</f>
        <v>150</v>
      </c>
      <c r="AJ542" s="17">
        <f>(AE542*AI542)/2</f>
        <v>0</v>
      </c>
      <c r="AK542" s="17">
        <f>(AH542-AJ542)*2</f>
        <v>0</v>
      </c>
      <c r="AL542" s="17">
        <f>IF(S542=0,AD542+AK542,0)</f>
        <v>0</v>
      </c>
      <c r="AM542" s="17">
        <f>((T542-V542)^2+(U542-W542)^2)^0.5</f>
        <v>112.76524287208359</v>
      </c>
      <c r="AN542" s="17">
        <f>(AM542/2)/($B$4/2)</f>
        <v>0.3758841429069453</v>
      </c>
      <c r="AO542" s="17">
        <f>2*ASIN(AN542)</f>
        <v>0.7707014022680627</v>
      </c>
      <c r="AP542" s="17">
        <f>(AO542/(2*PI()))*PI()*($B$4/2)^2</f>
        <v>8670.390775515705</v>
      </c>
      <c r="AQ542" s="17">
        <f>(($B$4/2)^2-(AM542/2)^2)^0.5</f>
        <v>139</v>
      </c>
      <c r="AR542" s="17">
        <f>(AM542*AQ542)/2</f>
        <v>7837.184379609809</v>
      </c>
      <c r="AS542" s="17">
        <f>IF(S542=1,AP542-AR542,0)</f>
        <v>0</v>
      </c>
      <c r="AT542" s="17">
        <f>AL542+AS542</f>
        <v>0</v>
      </c>
      <c r="AU542">
        <f>MAX(AX542:IV542)</f>
        <v>-139</v>
      </c>
      <c r="AV542" s="3">
        <f>AV540-$C$7</f>
        <v>-555</v>
      </c>
      <c r="AW542">
        <f>(($B$4/2)^2-AU542^2)^0.5</f>
        <v>56.382621436041795</v>
      </c>
      <c r="HI542">
        <f>IF($AV542&gt;(-1)*$B$4/2,$AV542,HH540)</f>
        <v>-139</v>
      </c>
    </row>
    <row r="543" spans="47:217" ht="12.75">
      <c r="AU543">
        <f>AU542</f>
        <v>-139</v>
      </c>
      <c r="AV543" s="3"/>
      <c r="AW543">
        <f>-AW542</f>
        <v>-56.382621436041795</v>
      </c>
      <c r="HI543">
        <f>HI542</f>
        <v>-139</v>
      </c>
    </row>
    <row r="544" spans="47:218" ht="12.75">
      <c r="AU544">
        <f>MAX(AX544:IV544)</f>
        <v>-139</v>
      </c>
      <c r="AV544" s="3">
        <f>AV542-$C$9</f>
        <v>-567</v>
      </c>
      <c r="AW544">
        <f>(($B$4/2)^2-AU544^2)^0.5</f>
        <v>56.382621436041795</v>
      </c>
      <c r="HJ544">
        <f>IF($AV544&gt;(-1)*$B$4/2,$AV544,HI542)</f>
        <v>-139</v>
      </c>
    </row>
    <row r="545" spans="20:245" ht="12.75">
      <c r="T545" s="22"/>
      <c r="U545" s="22"/>
      <c r="V545" s="22"/>
      <c r="W545" s="22"/>
      <c r="X545" s="22"/>
      <c r="Y545" s="22"/>
      <c r="Z545" s="22"/>
      <c r="AA545" s="22"/>
      <c r="AB545" s="22"/>
      <c r="AC545" s="23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12">
        <f>AU544</f>
        <v>-139</v>
      </c>
      <c r="AV545" s="13"/>
      <c r="AW545" s="12">
        <f>-AW544</f>
        <v>-56.382621436041795</v>
      </c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>
        <f>HJ544</f>
        <v>-139</v>
      </c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</row>
    <row r="546" spans="19:219" ht="12.75">
      <c r="S546" s="17">
        <f>IF(($B$4/2)&gt;ABS(AV548),0,IF(($B$4/2)&gt;ABS(AV546),1,2))</f>
        <v>2</v>
      </c>
      <c r="T546" s="17">
        <f>AW546</f>
        <v>56.382621436041795</v>
      </c>
      <c r="U546" s="17">
        <f>MAX(AX546:IK546)</f>
        <v>-139</v>
      </c>
      <c r="V546" s="17">
        <f>AW547</f>
        <v>-56.382621436041795</v>
      </c>
      <c r="W546" s="17">
        <f>MAX(AX547:IK547)</f>
        <v>-139</v>
      </c>
      <c r="X546" s="17">
        <f>((T546-V546)^2+(U546-W546)^2)^0.5</f>
        <v>112.76524287208359</v>
      </c>
      <c r="Y546" s="17">
        <f>AW548</f>
        <v>56.382621436041795</v>
      </c>
      <c r="Z546" s="17">
        <f>MAX(AX548:IK548)</f>
        <v>-139</v>
      </c>
      <c r="AA546" s="17">
        <f>AW549</f>
        <v>-56.382621436041795</v>
      </c>
      <c r="AB546" s="17">
        <f>MAX(AX549:IK549)</f>
        <v>-139</v>
      </c>
      <c r="AC546" s="17">
        <f>((Y546-AA546)^2+(Z546-AB546)^2)^0.5</f>
        <v>112.76524287208359</v>
      </c>
      <c r="AD546" s="17">
        <f>((AC546+X546)/2)*$C$9</f>
        <v>1353.182914465003</v>
      </c>
      <c r="AE546" s="17">
        <f>((T546-Y546)^2+(U546-Z546)^2)^0.5</f>
        <v>0</v>
      </c>
      <c r="AF546" s="17">
        <f>(AE546/2)/($B$4/2)</f>
        <v>0</v>
      </c>
      <c r="AG546" s="17">
        <f>2*ASIN(AF546)</f>
        <v>0</v>
      </c>
      <c r="AH546" s="17">
        <f>(AG546/(2*PI()))*PI()*($B$4/2)^2</f>
        <v>0</v>
      </c>
      <c r="AI546" s="17">
        <f>(($B$4/2)^2-(AE546/2)^2)^0.5</f>
        <v>150</v>
      </c>
      <c r="AJ546" s="17">
        <f>(AE546*AI546)/2</f>
        <v>0</v>
      </c>
      <c r="AK546" s="17">
        <f>(AH546-AJ546)*2</f>
        <v>0</v>
      </c>
      <c r="AL546" s="17">
        <f>IF(S546=0,AD546+AK546,0)</f>
        <v>0</v>
      </c>
      <c r="AM546" s="17">
        <f>((T546-V546)^2+(U546-W546)^2)^0.5</f>
        <v>112.76524287208359</v>
      </c>
      <c r="AN546" s="17">
        <f>(AM546/2)/($B$4/2)</f>
        <v>0.3758841429069453</v>
      </c>
      <c r="AO546" s="17">
        <f>2*ASIN(AN546)</f>
        <v>0.7707014022680627</v>
      </c>
      <c r="AP546" s="17">
        <f>(AO546/(2*PI()))*PI()*($B$4/2)^2</f>
        <v>8670.390775515705</v>
      </c>
      <c r="AQ546" s="17">
        <f>(($B$4/2)^2-(AM546/2)^2)^0.5</f>
        <v>139</v>
      </c>
      <c r="AR546" s="17">
        <f>(AM546*AQ546)/2</f>
        <v>7837.184379609809</v>
      </c>
      <c r="AS546" s="17">
        <f>IF(S546=1,AP546-AR546,0)</f>
        <v>0</v>
      </c>
      <c r="AT546" s="17">
        <f>AL546+AS546</f>
        <v>0</v>
      </c>
      <c r="AU546">
        <f>MAX(AX546:IV546)</f>
        <v>-139</v>
      </c>
      <c r="AV546" s="3">
        <f>AV544-$C$7</f>
        <v>-607</v>
      </c>
      <c r="AW546">
        <f>(($B$4/2)^2-AU546^2)^0.5</f>
        <v>56.382621436041795</v>
      </c>
      <c r="HK546">
        <f>IF($AV546&gt;(-1)*$B$4/2,$AV546,HJ544)</f>
        <v>-139</v>
      </c>
    </row>
    <row r="547" spans="47:219" ht="12.75">
      <c r="AU547">
        <f>AU546</f>
        <v>-139</v>
      </c>
      <c r="AV547" s="3"/>
      <c r="AW547">
        <f>-AW546</f>
        <v>-56.382621436041795</v>
      </c>
      <c r="HK547">
        <f>HK546</f>
        <v>-139</v>
      </c>
    </row>
    <row r="548" spans="47:220" ht="12.75">
      <c r="AU548">
        <f>MAX(AX548:IV548)</f>
        <v>-139</v>
      </c>
      <c r="AV548" s="3">
        <f>AV546-$C$9</f>
        <v>-619</v>
      </c>
      <c r="AW548">
        <f>(($B$4/2)^2-AU548^2)^0.5</f>
        <v>56.382621436041795</v>
      </c>
      <c r="HL548">
        <f>IF($AV548&gt;(-1)*$B$4/2,$AV548,HK546)</f>
        <v>-139</v>
      </c>
    </row>
    <row r="549" spans="20:245" ht="12.75">
      <c r="T549" s="22"/>
      <c r="U549" s="22"/>
      <c r="V549" s="22"/>
      <c r="W549" s="22"/>
      <c r="X549" s="22"/>
      <c r="Y549" s="22"/>
      <c r="Z549" s="22"/>
      <c r="AA549" s="22"/>
      <c r="AB549" s="22"/>
      <c r="AC549" s="23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12">
        <f>AU548</f>
        <v>-139</v>
      </c>
      <c r="AV549" s="13"/>
      <c r="AW549" s="12">
        <f>-AW548</f>
        <v>-56.382621436041795</v>
      </c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>
        <f>HL548</f>
        <v>-139</v>
      </c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</row>
    <row r="550" spans="19:221" ht="12.75">
      <c r="S550" s="17">
        <f>IF(($B$4/2)&gt;ABS(AV552),0,IF(($B$4/2)&gt;ABS(AV550),1,2))</f>
        <v>2</v>
      </c>
      <c r="T550" s="17">
        <f>AW550</f>
        <v>56.382621436041795</v>
      </c>
      <c r="U550" s="17">
        <f>MAX(AX550:IK550)</f>
        <v>-139</v>
      </c>
      <c r="V550" s="17">
        <f>AW551</f>
        <v>-56.382621436041795</v>
      </c>
      <c r="W550" s="17">
        <f>MAX(AX551:IK551)</f>
        <v>-139</v>
      </c>
      <c r="X550" s="17">
        <f>((T550-V550)^2+(U550-W550)^2)^0.5</f>
        <v>112.76524287208359</v>
      </c>
      <c r="Y550" s="17">
        <f>AW552</f>
        <v>56.382621436041795</v>
      </c>
      <c r="Z550" s="17">
        <f>MAX(AX552:IK552)</f>
        <v>-139</v>
      </c>
      <c r="AA550" s="17">
        <f>AW553</f>
        <v>-56.382621436041795</v>
      </c>
      <c r="AB550" s="17">
        <f>MAX(AX553:IK553)</f>
        <v>-139</v>
      </c>
      <c r="AC550" s="17">
        <f>((Y550-AA550)^2+(Z550-AB550)^2)^0.5</f>
        <v>112.76524287208359</v>
      </c>
      <c r="AD550" s="17">
        <f>((AC550+X550)/2)*$C$9</f>
        <v>1353.182914465003</v>
      </c>
      <c r="AE550" s="17">
        <f>((T550-Y550)^2+(U550-Z550)^2)^0.5</f>
        <v>0</v>
      </c>
      <c r="AF550" s="17">
        <f>(AE550/2)/($B$4/2)</f>
        <v>0</v>
      </c>
      <c r="AG550" s="17">
        <f>2*ASIN(AF550)</f>
        <v>0</v>
      </c>
      <c r="AH550" s="17">
        <f>(AG550/(2*PI()))*PI()*($B$4/2)^2</f>
        <v>0</v>
      </c>
      <c r="AI550" s="17">
        <f>(($B$4/2)^2-(AE550/2)^2)^0.5</f>
        <v>150</v>
      </c>
      <c r="AJ550" s="17">
        <f>(AE550*AI550)/2</f>
        <v>0</v>
      </c>
      <c r="AK550" s="17">
        <f>(AH550-AJ550)*2</f>
        <v>0</v>
      </c>
      <c r="AL550" s="17">
        <f>IF(S550=0,AD550+AK550,0)</f>
        <v>0</v>
      </c>
      <c r="AM550" s="17">
        <f>((T550-V550)^2+(U550-W550)^2)^0.5</f>
        <v>112.76524287208359</v>
      </c>
      <c r="AN550" s="17">
        <f>(AM550/2)/($B$4/2)</f>
        <v>0.3758841429069453</v>
      </c>
      <c r="AO550" s="17">
        <f>2*ASIN(AN550)</f>
        <v>0.7707014022680627</v>
      </c>
      <c r="AP550" s="17">
        <f>(AO550/(2*PI()))*PI()*($B$4/2)^2</f>
        <v>8670.390775515705</v>
      </c>
      <c r="AQ550" s="17">
        <f>(($B$4/2)^2-(AM550/2)^2)^0.5</f>
        <v>139</v>
      </c>
      <c r="AR550" s="17">
        <f>(AM550*AQ550)/2</f>
        <v>7837.184379609809</v>
      </c>
      <c r="AS550" s="17">
        <f>IF(S550=1,AP550-AR550,0)</f>
        <v>0</v>
      </c>
      <c r="AT550" s="17">
        <f>AL550+AS550</f>
        <v>0</v>
      </c>
      <c r="AU550">
        <f>MAX(AX550:IV550)</f>
        <v>-139</v>
      </c>
      <c r="AV550" s="3">
        <f>AV548-$C$7</f>
        <v>-659</v>
      </c>
      <c r="AW550">
        <f>(($B$4/2)^2-AU550^2)^0.5</f>
        <v>56.382621436041795</v>
      </c>
      <c r="HM550">
        <f>IF($AV550&gt;(-1)*$B$4/2,$AV550,HL548)</f>
        <v>-139</v>
      </c>
    </row>
    <row r="551" spans="47:221" ht="12.75">
      <c r="AU551">
        <f>AU550</f>
        <v>-139</v>
      </c>
      <c r="AV551" s="3"/>
      <c r="AW551">
        <f>-AW550</f>
        <v>-56.382621436041795</v>
      </c>
      <c r="HM551">
        <f>HM550</f>
        <v>-139</v>
      </c>
    </row>
    <row r="552" spans="47:222" ht="12.75">
      <c r="AU552">
        <f>MAX(AX552:IV552)</f>
        <v>-139</v>
      </c>
      <c r="AV552" s="3">
        <f>AV550-$C$9</f>
        <v>-671</v>
      </c>
      <c r="AW552">
        <f>(($B$4/2)^2-AU552^2)^0.5</f>
        <v>56.382621436041795</v>
      </c>
      <c r="HN552">
        <f>IF($AV552&gt;(-1)*$B$4/2,$AV552,HM550)</f>
        <v>-139</v>
      </c>
    </row>
    <row r="553" spans="20:245" ht="12.75">
      <c r="T553" s="22"/>
      <c r="U553" s="22"/>
      <c r="V553" s="22"/>
      <c r="W553" s="22"/>
      <c r="X553" s="22"/>
      <c r="Y553" s="22"/>
      <c r="Z553" s="22"/>
      <c r="AA553" s="22"/>
      <c r="AB553" s="22"/>
      <c r="AC553" s="23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12">
        <f>AU552</f>
        <v>-139</v>
      </c>
      <c r="AV553" s="13"/>
      <c r="AW553" s="12">
        <f>-AW552</f>
        <v>-56.382621436041795</v>
      </c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>
        <f>HN552</f>
        <v>-139</v>
      </c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</row>
    <row r="554" spans="19:223" ht="12.75">
      <c r="S554" s="17">
        <f>IF(($B$4/2)&gt;ABS(AV556),0,IF(($B$4/2)&gt;ABS(AV554),1,2))</f>
        <v>2</v>
      </c>
      <c r="T554" s="17">
        <f>AW554</f>
        <v>56.382621436041795</v>
      </c>
      <c r="U554" s="17">
        <f>MAX(AX554:IK554)</f>
        <v>-139</v>
      </c>
      <c r="V554" s="17">
        <f>AW555</f>
        <v>-56.382621436041795</v>
      </c>
      <c r="W554" s="17">
        <f>MAX(AX555:IK555)</f>
        <v>-139</v>
      </c>
      <c r="X554" s="17">
        <f>((T554-V554)^2+(U554-W554)^2)^0.5</f>
        <v>112.76524287208359</v>
      </c>
      <c r="Y554" s="17">
        <f>AW556</f>
        <v>56.382621436041795</v>
      </c>
      <c r="Z554" s="17">
        <f>MAX(AX556:IK556)</f>
        <v>-139</v>
      </c>
      <c r="AA554" s="17">
        <f>AW557</f>
        <v>-56.382621436041795</v>
      </c>
      <c r="AB554" s="17">
        <f>MAX(AX557:IK557)</f>
        <v>-139</v>
      </c>
      <c r="AC554" s="17">
        <f>((Y554-AA554)^2+(Z554-AB554)^2)^0.5</f>
        <v>112.76524287208359</v>
      </c>
      <c r="AD554" s="17">
        <f>((AC554+X554)/2)*$C$9</f>
        <v>1353.182914465003</v>
      </c>
      <c r="AE554" s="17">
        <f>((T554-Y554)^2+(U554-Z554)^2)^0.5</f>
        <v>0</v>
      </c>
      <c r="AF554" s="17">
        <f>(AE554/2)/($B$4/2)</f>
        <v>0</v>
      </c>
      <c r="AG554" s="17">
        <f>2*ASIN(AF554)</f>
        <v>0</v>
      </c>
      <c r="AH554" s="17">
        <f>(AG554/(2*PI()))*PI()*($B$4/2)^2</f>
        <v>0</v>
      </c>
      <c r="AI554" s="17">
        <f>(($B$4/2)^2-(AE554/2)^2)^0.5</f>
        <v>150</v>
      </c>
      <c r="AJ554" s="17">
        <f>(AE554*AI554)/2</f>
        <v>0</v>
      </c>
      <c r="AK554" s="17">
        <f>(AH554-AJ554)*2</f>
        <v>0</v>
      </c>
      <c r="AL554" s="17">
        <f>IF(S554=0,AD554+AK554,0)</f>
        <v>0</v>
      </c>
      <c r="AM554" s="17">
        <f>((T554-V554)^2+(U554-W554)^2)^0.5</f>
        <v>112.76524287208359</v>
      </c>
      <c r="AN554" s="17">
        <f>(AM554/2)/($B$4/2)</f>
        <v>0.3758841429069453</v>
      </c>
      <c r="AO554" s="17">
        <f>2*ASIN(AN554)</f>
        <v>0.7707014022680627</v>
      </c>
      <c r="AP554" s="17">
        <f>(AO554/(2*PI()))*PI()*($B$4/2)^2</f>
        <v>8670.390775515705</v>
      </c>
      <c r="AQ554" s="17">
        <f>(($B$4/2)^2-(AM554/2)^2)^0.5</f>
        <v>139</v>
      </c>
      <c r="AR554" s="17">
        <f>(AM554*AQ554)/2</f>
        <v>7837.184379609809</v>
      </c>
      <c r="AS554" s="17">
        <f>IF(S554=1,AP554-AR554,0)</f>
        <v>0</v>
      </c>
      <c r="AT554" s="17">
        <f>AL554+AS554</f>
        <v>0</v>
      </c>
      <c r="AU554">
        <f>MAX(AX554:IV554)</f>
        <v>-139</v>
      </c>
      <c r="AV554" s="3">
        <f>AV552-$C$7</f>
        <v>-711</v>
      </c>
      <c r="AW554">
        <f>(($B$4/2)^2-AU554^2)^0.5</f>
        <v>56.382621436041795</v>
      </c>
      <c r="HO554">
        <f>IF($AV554&gt;(-1)*$B$4/2,$AV554,HN552)</f>
        <v>-139</v>
      </c>
    </row>
    <row r="555" spans="47:223" ht="12.75">
      <c r="AU555">
        <f>AU554</f>
        <v>-139</v>
      </c>
      <c r="AV555" s="3"/>
      <c r="AW555">
        <f>-AW554</f>
        <v>-56.382621436041795</v>
      </c>
      <c r="HO555">
        <f>HO554</f>
        <v>-139</v>
      </c>
    </row>
    <row r="556" spans="47:224" ht="12.75">
      <c r="AU556">
        <f>MAX(AX556:IV556)</f>
        <v>-139</v>
      </c>
      <c r="AV556" s="3">
        <f>AV554-$C$9</f>
        <v>-723</v>
      </c>
      <c r="AW556">
        <f>(($B$4/2)^2-AU556^2)^0.5</f>
        <v>56.382621436041795</v>
      </c>
      <c r="HP556">
        <f>IF($AV556&gt;(-1)*$B$4/2,$AV556,HO554)</f>
        <v>-139</v>
      </c>
    </row>
    <row r="557" spans="20:245" ht="12.75">
      <c r="T557" s="22"/>
      <c r="U557" s="22"/>
      <c r="V557" s="22"/>
      <c r="W557" s="22"/>
      <c r="X557" s="22"/>
      <c r="Y557" s="22"/>
      <c r="Z557" s="22"/>
      <c r="AA557" s="22"/>
      <c r="AB557" s="22"/>
      <c r="AC557" s="23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12">
        <f>AU556</f>
        <v>-139</v>
      </c>
      <c r="AV557" s="13"/>
      <c r="AW557" s="12">
        <f>-AW556</f>
        <v>-56.382621436041795</v>
      </c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>
        <f>HP556</f>
        <v>-139</v>
      </c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</row>
    <row r="558" spans="19:225" ht="12.75">
      <c r="S558" s="17">
        <f>IF(($B$4/2)&gt;ABS(AV560),0,IF(($B$4/2)&gt;ABS(AV558),1,2))</f>
        <v>2</v>
      </c>
      <c r="T558" s="17">
        <f>AW558</f>
        <v>56.382621436041795</v>
      </c>
      <c r="U558" s="17">
        <f>MAX(AX558:IK558)</f>
        <v>-139</v>
      </c>
      <c r="V558" s="17">
        <f>AW559</f>
        <v>-56.382621436041795</v>
      </c>
      <c r="W558" s="17">
        <f>MAX(AX559:IK559)</f>
        <v>-139</v>
      </c>
      <c r="X558" s="17">
        <f>((T558-V558)^2+(U558-W558)^2)^0.5</f>
        <v>112.76524287208359</v>
      </c>
      <c r="Y558" s="17">
        <f>AW560</f>
        <v>56.382621436041795</v>
      </c>
      <c r="Z558" s="17">
        <f>MAX(AX560:IK560)</f>
        <v>-139</v>
      </c>
      <c r="AA558" s="17">
        <f>AW561</f>
        <v>-56.382621436041795</v>
      </c>
      <c r="AB558" s="17">
        <f>MAX(AX561:IK561)</f>
        <v>-139</v>
      </c>
      <c r="AC558" s="17">
        <f>((Y558-AA558)^2+(Z558-AB558)^2)^0.5</f>
        <v>112.76524287208359</v>
      </c>
      <c r="AD558" s="17">
        <f>((AC558+X558)/2)*$C$9</f>
        <v>1353.182914465003</v>
      </c>
      <c r="AE558" s="17">
        <f>((T558-Y558)^2+(U558-Z558)^2)^0.5</f>
        <v>0</v>
      </c>
      <c r="AF558" s="17">
        <f>(AE558/2)/($B$4/2)</f>
        <v>0</v>
      </c>
      <c r="AG558" s="17">
        <f>2*ASIN(AF558)</f>
        <v>0</v>
      </c>
      <c r="AH558" s="17">
        <f>(AG558/(2*PI()))*PI()*($B$4/2)^2</f>
        <v>0</v>
      </c>
      <c r="AI558" s="17">
        <f>(($B$4/2)^2-(AE558/2)^2)^0.5</f>
        <v>150</v>
      </c>
      <c r="AJ558" s="17">
        <f>(AE558*AI558)/2</f>
        <v>0</v>
      </c>
      <c r="AK558" s="17">
        <f>(AH558-AJ558)*2</f>
        <v>0</v>
      </c>
      <c r="AL558" s="17">
        <f>IF(S558=0,AD558+AK558,0)</f>
        <v>0</v>
      </c>
      <c r="AM558" s="17">
        <f>((T558-V558)^2+(U558-W558)^2)^0.5</f>
        <v>112.76524287208359</v>
      </c>
      <c r="AN558" s="17">
        <f>(AM558/2)/($B$4/2)</f>
        <v>0.3758841429069453</v>
      </c>
      <c r="AO558" s="17">
        <f>2*ASIN(AN558)</f>
        <v>0.7707014022680627</v>
      </c>
      <c r="AP558" s="17">
        <f>(AO558/(2*PI()))*PI()*($B$4/2)^2</f>
        <v>8670.390775515705</v>
      </c>
      <c r="AQ558" s="17">
        <f>(($B$4/2)^2-(AM558/2)^2)^0.5</f>
        <v>139</v>
      </c>
      <c r="AR558" s="17">
        <f>(AM558*AQ558)/2</f>
        <v>7837.184379609809</v>
      </c>
      <c r="AS558" s="17">
        <f>IF(S558=1,AP558-AR558,0)</f>
        <v>0</v>
      </c>
      <c r="AT558" s="17">
        <f>AL558+AS558</f>
        <v>0</v>
      </c>
      <c r="AU558">
        <f>MAX(AX558:IV558)</f>
        <v>-139</v>
      </c>
      <c r="AV558" s="3">
        <f>AV556-$C$7</f>
        <v>-763</v>
      </c>
      <c r="AW558">
        <f>(($B$4/2)^2-AU558^2)^0.5</f>
        <v>56.382621436041795</v>
      </c>
      <c r="HQ558">
        <f>IF($AV558&gt;(-1)*$B$4/2,$AV558,HP556)</f>
        <v>-139</v>
      </c>
    </row>
    <row r="559" spans="47:225" ht="12.75">
      <c r="AU559">
        <f>AU558</f>
        <v>-139</v>
      </c>
      <c r="AV559" s="3"/>
      <c r="AW559">
        <f>-AW558</f>
        <v>-56.382621436041795</v>
      </c>
      <c r="HQ559">
        <f>HQ558</f>
        <v>-139</v>
      </c>
    </row>
    <row r="560" spans="47:226" ht="12.75">
      <c r="AU560">
        <f>MAX(AX560:IV560)</f>
        <v>-139</v>
      </c>
      <c r="AV560" s="3">
        <f>AV558-$C$9</f>
        <v>-775</v>
      </c>
      <c r="AW560">
        <f>(($B$4/2)^2-AU560^2)^0.5</f>
        <v>56.382621436041795</v>
      </c>
      <c r="HR560">
        <f>IF($AV560&gt;(-1)*$B$4/2,$AV560,HQ558)</f>
        <v>-139</v>
      </c>
    </row>
    <row r="561" spans="20:245" ht="12.75">
      <c r="T561" s="22"/>
      <c r="U561" s="22"/>
      <c r="V561" s="22"/>
      <c r="W561" s="22"/>
      <c r="X561" s="22"/>
      <c r="Y561" s="22"/>
      <c r="Z561" s="22"/>
      <c r="AA561" s="22"/>
      <c r="AB561" s="22"/>
      <c r="AC561" s="23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12">
        <f>AU560</f>
        <v>-139</v>
      </c>
      <c r="AV561" s="13"/>
      <c r="AW561" s="12">
        <f>-AW560</f>
        <v>-56.382621436041795</v>
      </c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>
        <f>HR560</f>
        <v>-139</v>
      </c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</row>
    <row r="562" spans="19:227" ht="12.75">
      <c r="S562" s="17">
        <f>IF(($B$4/2)&gt;ABS(AV564),0,IF(($B$4/2)&gt;ABS(AV562),1,2))</f>
        <v>2</v>
      </c>
      <c r="T562" s="17">
        <f>AW562</f>
        <v>56.382621436041795</v>
      </c>
      <c r="U562" s="17">
        <f>MAX(AX562:IK562)</f>
        <v>-139</v>
      </c>
      <c r="V562" s="17">
        <f>AW563</f>
        <v>-56.382621436041795</v>
      </c>
      <c r="W562" s="17">
        <f>MAX(AX563:IK563)</f>
        <v>-139</v>
      </c>
      <c r="X562" s="17">
        <f>((T562-V562)^2+(U562-W562)^2)^0.5</f>
        <v>112.76524287208359</v>
      </c>
      <c r="Y562" s="17">
        <f>AW564</f>
        <v>56.382621436041795</v>
      </c>
      <c r="Z562" s="17">
        <f>MAX(AX564:IK564)</f>
        <v>-139</v>
      </c>
      <c r="AA562" s="17">
        <f>AW565</f>
        <v>-56.382621436041795</v>
      </c>
      <c r="AB562" s="17">
        <f>MAX(AX565:IK565)</f>
        <v>-139</v>
      </c>
      <c r="AC562" s="17">
        <f>((Y562-AA562)^2+(Z562-AB562)^2)^0.5</f>
        <v>112.76524287208359</v>
      </c>
      <c r="AD562" s="17">
        <f>((AC562+X562)/2)*$C$9</f>
        <v>1353.182914465003</v>
      </c>
      <c r="AE562" s="17">
        <f>((T562-Y562)^2+(U562-Z562)^2)^0.5</f>
        <v>0</v>
      </c>
      <c r="AF562" s="17">
        <f>(AE562/2)/($B$4/2)</f>
        <v>0</v>
      </c>
      <c r="AG562" s="17">
        <f>2*ASIN(AF562)</f>
        <v>0</v>
      </c>
      <c r="AH562" s="17">
        <f>(AG562/(2*PI()))*PI()*($B$4/2)^2</f>
        <v>0</v>
      </c>
      <c r="AI562" s="17">
        <f>(($B$4/2)^2-(AE562/2)^2)^0.5</f>
        <v>150</v>
      </c>
      <c r="AJ562" s="17">
        <f>(AE562*AI562)/2</f>
        <v>0</v>
      </c>
      <c r="AK562" s="17">
        <f>(AH562-AJ562)*2</f>
        <v>0</v>
      </c>
      <c r="AL562" s="17">
        <f>IF(S562=0,AD562+AK562,0)</f>
        <v>0</v>
      </c>
      <c r="AM562" s="17">
        <f>((T562-V562)^2+(U562-W562)^2)^0.5</f>
        <v>112.76524287208359</v>
      </c>
      <c r="AN562" s="17">
        <f>(AM562/2)/($B$4/2)</f>
        <v>0.3758841429069453</v>
      </c>
      <c r="AO562" s="17">
        <f>2*ASIN(AN562)</f>
        <v>0.7707014022680627</v>
      </c>
      <c r="AP562" s="17">
        <f>(AO562/(2*PI()))*PI()*($B$4/2)^2</f>
        <v>8670.390775515705</v>
      </c>
      <c r="AQ562" s="17">
        <f>(($B$4/2)^2-(AM562/2)^2)^0.5</f>
        <v>139</v>
      </c>
      <c r="AR562" s="17">
        <f>(AM562*AQ562)/2</f>
        <v>7837.184379609809</v>
      </c>
      <c r="AS562" s="17">
        <f>IF(S562=1,AP562-AR562,0)</f>
        <v>0</v>
      </c>
      <c r="AT562" s="17">
        <f>AL562+AS562</f>
        <v>0</v>
      </c>
      <c r="AU562">
        <f>MAX(AX562:IV562)</f>
        <v>-139</v>
      </c>
      <c r="AV562" s="3">
        <f>AV560-$C$7</f>
        <v>-815</v>
      </c>
      <c r="AW562">
        <f>(($B$4/2)^2-AU562^2)^0.5</f>
        <v>56.382621436041795</v>
      </c>
      <c r="HS562">
        <f>IF($AV562&gt;(-1)*$B$4/2,$AV562,HR560)</f>
        <v>-139</v>
      </c>
    </row>
    <row r="563" spans="47:227" ht="12.75">
      <c r="AU563">
        <f>AU562</f>
        <v>-139</v>
      </c>
      <c r="AV563" s="3"/>
      <c r="AW563">
        <f>-AW562</f>
        <v>-56.382621436041795</v>
      </c>
      <c r="HS563">
        <f>HS562</f>
        <v>-139</v>
      </c>
    </row>
    <row r="564" spans="47:228" ht="12.75">
      <c r="AU564">
        <f>MAX(AX564:IV564)</f>
        <v>-139</v>
      </c>
      <c r="AV564" s="3">
        <f>AV562-$C$9</f>
        <v>-827</v>
      </c>
      <c r="AW564">
        <f>(($B$4/2)^2-AU564^2)^0.5</f>
        <v>56.382621436041795</v>
      </c>
      <c r="HT564">
        <f>IF($AV564&gt;(-1)*$B$4/2,$AV564,HS562)</f>
        <v>-139</v>
      </c>
    </row>
    <row r="565" spans="20:245" ht="12.75">
      <c r="T565" s="22"/>
      <c r="U565" s="22"/>
      <c r="V565" s="22"/>
      <c r="W565" s="22"/>
      <c r="X565" s="22"/>
      <c r="Y565" s="22"/>
      <c r="Z565" s="22"/>
      <c r="AA565" s="22"/>
      <c r="AB565" s="22"/>
      <c r="AC565" s="23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12">
        <f>AU564</f>
        <v>-139</v>
      </c>
      <c r="AV565" s="13"/>
      <c r="AW565" s="12">
        <f>-AW564</f>
        <v>-56.382621436041795</v>
      </c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>
        <f>HT564</f>
        <v>-139</v>
      </c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</row>
    <row r="566" spans="19:229" ht="12.75">
      <c r="S566" s="17">
        <f>IF(($B$4/2)&gt;ABS(AV568),0,IF(($B$4/2)&gt;ABS(AV566),1,2))</f>
        <v>2</v>
      </c>
      <c r="T566" s="17">
        <f>AW566</f>
        <v>56.382621436041795</v>
      </c>
      <c r="U566" s="17">
        <f>MAX(AX566:IK566)</f>
        <v>-139</v>
      </c>
      <c r="V566" s="17">
        <f>AW567</f>
        <v>-56.382621436041795</v>
      </c>
      <c r="W566" s="17">
        <f>MAX(AX567:IK567)</f>
        <v>-139</v>
      </c>
      <c r="X566" s="17">
        <f>((T566-V566)^2+(U566-W566)^2)^0.5</f>
        <v>112.76524287208359</v>
      </c>
      <c r="Y566" s="17">
        <f>AW568</f>
        <v>56.382621436041795</v>
      </c>
      <c r="Z566" s="17">
        <f>MAX(AX568:IK568)</f>
        <v>-139</v>
      </c>
      <c r="AA566" s="17">
        <f>AW569</f>
        <v>-56.382621436041795</v>
      </c>
      <c r="AB566" s="17">
        <f>MAX(AX569:IK569)</f>
        <v>-139</v>
      </c>
      <c r="AC566" s="17">
        <f>((Y566-AA566)^2+(Z566-AB566)^2)^0.5</f>
        <v>112.76524287208359</v>
      </c>
      <c r="AD566" s="17">
        <f>((AC566+X566)/2)*$C$9</f>
        <v>1353.182914465003</v>
      </c>
      <c r="AE566" s="17">
        <f>((T566-Y566)^2+(U566-Z566)^2)^0.5</f>
        <v>0</v>
      </c>
      <c r="AF566" s="17">
        <f>(AE566/2)/($B$4/2)</f>
        <v>0</v>
      </c>
      <c r="AG566" s="17">
        <f>2*ASIN(AF566)</f>
        <v>0</v>
      </c>
      <c r="AH566" s="17">
        <f>(AG566/(2*PI()))*PI()*($B$4/2)^2</f>
        <v>0</v>
      </c>
      <c r="AI566" s="17">
        <f>(($B$4/2)^2-(AE566/2)^2)^0.5</f>
        <v>150</v>
      </c>
      <c r="AJ566" s="17">
        <f>(AE566*AI566)/2</f>
        <v>0</v>
      </c>
      <c r="AK566" s="17">
        <f>(AH566-AJ566)*2</f>
        <v>0</v>
      </c>
      <c r="AL566" s="17">
        <f>IF(S566=0,AD566+AK566,0)</f>
        <v>0</v>
      </c>
      <c r="AM566" s="17">
        <f>((T566-V566)^2+(U566-W566)^2)^0.5</f>
        <v>112.76524287208359</v>
      </c>
      <c r="AN566" s="17">
        <f>(AM566/2)/($B$4/2)</f>
        <v>0.3758841429069453</v>
      </c>
      <c r="AO566" s="17">
        <f>2*ASIN(AN566)</f>
        <v>0.7707014022680627</v>
      </c>
      <c r="AP566" s="17">
        <f>(AO566/(2*PI()))*PI()*($B$4/2)^2</f>
        <v>8670.390775515705</v>
      </c>
      <c r="AQ566" s="17">
        <f>(($B$4/2)^2-(AM566/2)^2)^0.5</f>
        <v>139</v>
      </c>
      <c r="AR566" s="17">
        <f>(AM566*AQ566)/2</f>
        <v>7837.184379609809</v>
      </c>
      <c r="AS566" s="17">
        <f>IF(S566=1,AP566-AR566,0)</f>
        <v>0</v>
      </c>
      <c r="AT566" s="17">
        <f>AL566+AS566</f>
        <v>0</v>
      </c>
      <c r="AU566">
        <f>MAX(AX566:IV566)</f>
        <v>-139</v>
      </c>
      <c r="AV566" s="3">
        <f>AV564-$C$7</f>
        <v>-867</v>
      </c>
      <c r="AW566">
        <f>(($B$4/2)^2-AU566^2)^0.5</f>
        <v>56.382621436041795</v>
      </c>
      <c r="HU566">
        <f>IF($AV566&gt;(-1)*$B$4/2,$AV566,HT564)</f>
        <v>-139</v>
      </c>
    </row>
    <row r="567" spans="47:229" ht="12.75">
      <c r="AU567">
        <f>AU566</f>
        <v>-139</v>
      </c>
      <c r="AV567" s="3"/>
      <c r="AW567">
        <f>-AW566</f>
        <v>-56.382621436041795</v>
      </c>
      <c r="HU567">
        <f>HU566</f>
        <v>-139</v>
      </c>
    </row>
    <row r="568" spans="47:230" ht="12.75">
      <c r="AU568">
        <f>MAX(AX568:IV568)</f>
        <v>-139</v>
      </c>
      <c r="AV568" s="3">
        <f>AV566-$C$9</f>
        <v>-879</v>
      </c>
      <c r="AW568">
        <f>(($B$4/2)^2-AU568^2)^0.5</f>
        <v>56.382621436041795</v>
      </c>
      <c r="HV568">
        <f>IF($AV568&gt;(-1)*$B$4/2,$AV568,HU566)</f>
        <v>-139</v>
      </c>
    </row>
    <row r="569" spans="20:245" ht="12.75">
      <c r="T569" s="22"/>
      <c r="U569" s="22"/>
      <c r="V569" s="22"/>
      <c r="W569" s="22"/>
      <c r="X569" s="22"/>
      <c r="Y569" s="22"/>
      <c r="Z569" s="22"/>
      <c r="AA569" s="22"/>
      <c r="AB569" s="22"/>
      <c r="AC569" s="23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12">
        <f>AU568</f>
        <v>-139</v>
      </c>
      <c r="AV569" s="13"/>
      <c r="AW569" s="12">
        <f>-AW568</f>
        <v>-56.382621436041795</v>
      </c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>
        <f>HV568</f>
        <v>-139</v>
      </c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</row>
    <row r="570" spans="19:231" ht="12.75">
      <c r="S570" s="17">
        <f>IF(($B$4/2)&gt;ABS(AV572),0,IF(($B$4/2)&gt;ABS(AV570),1,2))</f>
        <v>2</v>
      </c>
      <c r="T570" s="17">
        <f>AW570</f>
        <v>56.382621436041795</v>
      </c>
      <c r="U570" s="17">
        <f>MAX(AX570:IK570)</f>
        <v>-139</v>
      </c>
      <c r="V570" s="17">
        <f>AW571</f>
        <v>-56.382621436041795</v>
      </c>
      <c r="W570" s="17">
        <f>MAX(AX571:IK571)</f>
        <v>-139</v>
      </c>
      <c r="X570" s="17">
        <f>((T570-V570)^2+(U570-W570)^2)^0.5</f>
        <v>112.76524287208359</v>
      </c>
      <c r="Y570" s="17">
        <f>AW572</f>
        <v>56.382621436041795</v>
      </c>
      <c r="Z570" s="17">
        <f>MAX(AX572:IK572)</f>
        <v>-139</v>
      </c>
      <c r="AA570" s="17">
        <f>AW573</f>
        <v>-56.382621436041795</v>
      </c>
      <c r="AB570" s="17">
        <f>MAX(AX573:IK573)</f>
        <v>-139</v>
      </c>
      <c r="AC570" s="17">
        <f>((Y570-AA570)^2+(Z570-AB570)^2)^0.5</f>
        <v>112.76524287208359</v>
      </c>
      <c r="AD570" s="17">
        <f>((AC570+X570)/2)*$C$9</f>
        <v>1353.182914465003</v>
      </c>
      <c r="AE570" s="17">
        <f>((T570-Y570)^2+(U570-Z570)^2)^0.5</f>
        <v>0</v>
      </c>
      <c r="AF570" s="17">
        <f>(AE570/2)/($B$4/2)</f>
        <v>0</v>
      </c>
      <c r="AG570" s="17">
        <f>2*ASIN(AF570)</f>
        <v>0</v>
      </c>
      <c r="AH570" s="17">
        <f>(AG570/(2*PI()))*PI()*($B$4/2)^2</f>
        <v>0</v>
      </c>
      <c r="AI570" s="17">
        <f>(($B$4/2)^2-(AE570/2)^2)^0.5</f>
        <v>150</v>
      </c>
      <c r="AJ570" s="17">
        <f>(AE570*AI570)/2</f>
        <v>0</v>
      </c>
      <c r="AK570" s="17">
        <f>(AH570-AJ570)*2</f>
        <v>0</v>
      </c>
      <c r="AL570" s="17">
        <f>IF(S570=0,AD570+AK570,0)</f>
        <v>0</v>
      </c>
      <c r="AM570" s="17">
        <f>((T570-V570)^2+(U570-W570)^2)^0.5</f>
        <v>112.76524287208359</v>
      </c>
      <c r="AN570" s="17">
        <f>(AM570/2)/($B$4/2)</f>
        <v>0.3758841429069453</v>
      </c>
      <c r="AO570" s="17">
        <f>2*ASIN(AN570)</f>
        <v>0.7707014022680627</v>
      </c>
      <c r="AP570" s="17">
        <f>(AO570/(2*PI()))*PI()*($B$4/2)^2</f>
        <v>8670.390775515705</v>
      </c>
      <c r="AQ570" s="17">
        <f>(($B$4/2)^2-(AM570/2)^2)^0.5</f>
        <v>139</v>
      </c>
      <c r="AR570" s="17">
        <f>(AM570*AQ570)/2</f>
        <v>7837.184379609809</v>
      </c>
      <c r="AS570" s="17">
        <f>IF(S570=1,AP570-AR570,0)</f>
        <v>0</v>
      </c>
      <c r="AT570" s="17">
        <f>AL570+AS570</f>
        <v>0</v>
      </c>
      <c r="AU570">
        <f>MAX(AX570:IV570)</f>
        <v>-139</v>
      </c>
      <c r="AV570" s="3">
        <f>AV568-$C$7</f>
        <v>-919</v>
      </c>
      <c r="AW570">
        <f>(($B$4/2)^2-AU570^2)^0.5</f>
        <v>56.382621436041795</v>
      </c>
      <c r="HW570">
        <f>IF($AV570&gt;(-1)*$B$4/2,$AV570,HV568)</f>
        <v>-139</v>
      </c>
    </row>
    <row r="571" spans="47:231" ht="12.75">
      <c r="AU571">
        <f>AU570</f>
        <v>-139</v>
      </c>
      <c r="AV571" s="3"/>
      <c r="AW571">
        <f>-AW570</f>
        <v>-56.382621436041795</v>
      </c>
      <c r="HW571">
        <f>HW570</f>
        <v>-139</v>
      </c>
    </row>
    <row r="572" spans="47:232" ht="12.75">
      <c r="AU572">
        <f>MAX(AX572:IV572)</f>
        <v>-139</v>
      </c>
      <c r="AV572" s="3">
        <f>AV570-$C$9</f>
        <v>-931</v>
      </c>
      <c r="AW572">
        <f>(($B$4/2)^2-AU572^2)^0.5</f>
        <v>56.382621436041795</v>
      </c>
      <c r="HX572">
        <f>IF($AV572&gt;(-1)*$B$4/2,$AV572,HW570)</f>
        <v>-139</v>
      </c>
    </row>
    <row r="573" spans="20:245" ht="12.75">
      <c r="T573" s="22"/>
      <c r="U573" s="22"/>
      <c r="V573" s="22"/>
      <c r="W573" s="22"/>
      <c r="X573" s="22"/>
      <c r="Y573" s="22"/>
      <c r="Z573" s="22"/>
      <c r="AA573" s="22"/>
      <c r="AB573" s="22"/>
      <c r="AC573" s="23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12">
        <f>AU572</f>
        <v>-139</v>
      </c>
      <c r="AV573" s="13"/>
      <c r="AW573" s="12">
        <f>-AW572</f>
        <v>-56.382621436041795</v>
      </c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>
        <f>HX572</f>
        <v>-139</v>
      </c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</row>
    <row r="574" spans="19:233" ht="12.75">
      <c r="S574" s="17">
        <f>IF(($B$4/2)&gt;ABS(AV576),0,IF(($B$4/2)&gt;ABS(AV574),1,2))</f>
        <v>2</v>
      </c>
      <c r="T574" s="17">
        <f>AW574</f>
        <v>56.382621436041795</v>
      </c>
      <c r="U574" s="17">
        <f>MAX(AX574:IK574)</f>
        <v>-139</v>
      </c>
      <c r="V574" s="17">
        <f>AW575</f>
        <v>-56.382621436041795</v>
      </c>
      <c r="W574" s="17">
        <f>MAX(AX575:IK575)</f>
        <v>-139</v>
      </c>
      <c r="X574" s="17">
        <f>((T574-V574)^2+(U574-W574)^2)^0.5</f>
        <v>112.76524287208359</v>
      </c>
      <c r="Y574" s="17">
        <f>AW576</f>
        <v>56.382621436041795</v>
      </c>
      <c r="Z574" s="17">
        <f>MAX(AX576:IK576)</f>
        <v>-139</v>
      </c>
      <c r="AA574" s="17">
        <f>AW577</f>
        <v>-56.382621436041795</v>
      </c>
      <c r="AB574" s="17">
        <f>MAX(AX577:IK577)</f>
        <v>-139</v>
      </c>
      <c r="AC574" s="17">
        <f>((Y574-AA574)^2+(Z574-AB574)^2)^0.5</f>
        <v>112.76524287208359</v>
      </c>
      <c r="AD574" s="17">
        <f>((AC574+X574)/2)*$C$9</f>
        <v>1353.182914465003</v>
      </c>
      <c r="AE574" s="17">
        <f>((T574-Y574)^2+(U574-Z574)^2)^0.5</f>
        <v>0</v>
      </c>
      <c r="AF574" s="17">
        <f>(AE574/2)/($B$4/2)</f>
        <v>0</v>
      </c>
      <c r="AG574" s="17">
        <f>2*ASIN(AF574)</f>
        <v>0</v>
      </c>
      <c r="AH574" s="17">
        <f>(AG574/(2*PI()))*PI()*($B$4/2)^2</f>
        <v>0</v>
      </c>
      <c r="AI574" s="17">
        <f>(($B$4/2)^2-(AE574/2)^2)^0.5</f>
        <v>150</v>
      </c>
      <c r="AJ574" s="17">
        <f>(AE574*AI574)/2</f>
        <v>0</v>
      </c>
      <c r="AK574" s="17">
        <f>(AH574-AJ574)*2</f>
        <v>0</v>
      </c>
      <c r="AL574" s="17">
        <f>IF(S574=0,AD574+AK574,0)</f>
        <v>0</v>
      </c>
      <c r="AM574" s="17">
        <f>((T574-V574)^2+(U574-W574)^2)^0.5</f>
        <v>112.76524287208359</v>
      </c>
      <c r="AN574" s="17">
        <f>(AM574/2)/($B$4/2)</f>
        <v>0.3758841429069453</v>
      </c>
      <c r="AO574" s="17">
        <f>2*ASIN(AN574)</f>
        <v>0.7707014022680627</v>
      </c>
      <c r="AP574" s="17">
        <f>(AO574/(2*PI()))*PI()*($B$4/2)^2</f>
        <v>8670.390775515705</v>
      </c>
      <c r="AQ574" s="17">
        <f>(($B$4/2)^2-(AM574/2)^2)^0.5</f>
        <v>139</v>
      </c>
      <c r="AR574" s="17">
        <f>(AM574*AQ574)/2</f>
        <v>7837.184379609809</v>
      </c>
      <c r="AS574" s="17">
        <f>IF(S574=1,AP574-AR574,0)</f>
        <v>0</v>
      </c>
      <c r="AT574" s="17">
        <f>AL574+AS574</f>
        <v>0</v>
      </c>
      <c r="AU574">
        <f>MAX(AX574:IV574)</f>
        <v>-139</v>
      </c>
      <c r="AV574" s="3">
        <f>AV572-$C$7</f>
        <v>-971</v>
      </c>
      <c r="AW574">
        <f>(($B$4/2)^2-AU574^2)^0.5</f>
        <v>56.382621436041795</v>
      </c>
      <c r="HY574">
        <f>IF($AV574&gt;(-1)*$B$4/2,$AV574,HX572)</f>
        <v>-139</v>
      </c>
    </row>
    <row r="575" spans="47:233" ht="12.75">
      <c r="AU575">
        <f>AU574</f>
        <v>-139</v>
      </c>
      <c r="AV575" s="3"/>
      <c r="AW575">
        <f>-AW574</f>
        <v>-56.382621436041795</v>
      </c>
      <c r="HY575">
        <f>HY574</f>
        <v>-139</v>
      </c>
    </row>
    <row r="576" spans="47:234" ht="12.75">
      <c r="AU576">
        <f>MAX(AX576:IV576)</f>
        <v>-139</v>
      </c>
      <c r="AV576" s="3">
        <f>AV574-$C$9</f>
        <v>-983</v>
      </c>
      <c r="AW576">
        <f>(($B$4/2)^2-AU576^2)^0.5</f>
        <v>56.382621436041795</v>
      </c>
      <c r="HZ576">
        <f>IF($AV576&gt;(-1)*$B$4/2,$AV576,HY574)</f>
        <v>-139</v>
      </c>
    </row>
    <row r="577" spans="20:245" ht="12.75">
      <c r="T577" s="22"/>
      <c r="U577" s="22"/>
      <c r="V577" s="22"/>
      <c r="W577" s="22"/>
      <c r="X577" s="22"/>
      <c r="Y577" s="22"/>
      <c r="Z577" s="22"/>
      <c r="AA577" s="22"/>
      <c r="AB577" s="22"/>
      <c r="AC577" s="23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12">
        <f>AU576</f>
        <v>-139</v>
      </c>
      <c r="AV577" s="13"/>
      <c r="AW577" s="12">
        <f>-AW576</f>
        <v>-56.382621436041795</v>
      </c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>
        <f>HZ576</f>
        <v>-139</v>
      </c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</row>
    <row r="578" spans="19:235" ht="12.75">
      <c r="S578" s="17">
        <f>IF(($B$4/2)&gt;ABS(AV580),0,IF(($B$4/2)&gt;ABS(AV578),1,2))</f>
        <v>2</v>
      </c>
      <c r="T578" s="17">
        <f>AW578</f>
        <v>56.382621436041795</v>
      </c>
      <c r="U578" s="17">
        <f>MAX(AX578:IK578)</f>
        <v>-139</v>
      </c>
      <c r="V578" s="17">
        <f>AW579</f>
        <v>-56.382621436041795</v>
      </c>
      <c r="W578" s="17">
        <f>MAX(AX579:IK579)</f>
        <v>-139</v>
      </c>
      <c r="X578" s="17">
        <f>((T578-V578)^2+(U578-W578)^2)^0.5</f>
        <v>112.76524287208359</v>
      </c>
      <c r="Y578" s="17">
        <f>AW580</f>
        <v>56.382621436041795</v>
      </c>
      <c r="Z578" s="17">
        <f>MAX(AX580:IK580)</f>
        <v>-139</v>
      </c>
      <c r="AA578" s="17">
        <f>AW581</f>
        <v>-56.382621436041795</v>
      </c>
      <c r="AB578" s="17">
        <f>MAX(AX581:IK581)</f>
        <v>-139</v>
      </c>
      <c r="AC578" s="17">
        <f>((Y578-AA578)^2+(Z578-AB578)^2)^0.5</f>
        <v>112.76524287208359</v>
      </c>
      <c r="AD578" s="17">
        <f>((AC578+X578)/2)*$C$9</f>
        <v>1353.182914465003</v>
      </c>
      <c r="AE578" s="17">
        <f>((T578-Y578)^2+(U578-Z578)^2)^0.5</f>
        <v>0</v>
      </c>
      <c r="AF578" s="17">
        <f>(AE578/2)/($B$4/2)</f>
        <v>0</v>
      </c>
      <c r="AG578" s="17">
        <f>2*ASIN(AF578)</f>
        <v>0</v>
      </c>
      <c r="AH578" s="17">
        <f>(AG578/(2*PI()))*PI()*($B$4/2)^2</f>
        <v>0</v>
      </c>
      <c r="AI578" s="17">
        <f>(($B$4/2)^2-(AE578/2)^2)^0.5</f>
        <v>150</v>
      </c>
      <c r="AJ578" s="17">
        <f>(AE578*AI578)/2</f>
        <v>0</v>
      </c>
      <c r="AK578" s="17">
        <f>(AH578-AJ578)*2</f>
        <v>0</v>
      </c>
      <c r="AL578" s="17">
        <f>IF(S578=0,AD578+AK578,0)</f>
        <v>0</v>
      </c>
      <c r="AM578" s="17">
        <f>((T578-V578)^2+(U578-W578)^2)^0.5</f>
        <v>112.76524287208359</v>
      </c>
      <c r="AN578" s="17">
        <f>(AM578/2)/($B$4/2)</f>
        <v>0.3758841429069453</v>
      </c>
      <c r="AO578" s="17">
        <f>2*ASIN(AN578)</f>
        <v>0.7707014022680627</v>
      </c>
      <c r="AP578" s="17">
        <f>(AO578/(2*PI()))*PI()*($B$4/2)^2</f>
        <v>8670.390775515705</v>
      </c>
      <c r="AQ578" s="17">
        <f>(($B$4/2)^2-(AM578/2)^2)^0.5</f>
        <v>139</v>
      </c>
      <c r="AR578" s="17">
        <f>(AM578*AQ578)/2</f>
        <v>7837.184379609809</v>
      </c>
      <c r="AS578" s="17">
        <f>IF(S578=1,AP578-AR578,0)</f>
        <v>0</v>
      </c>
      <c r="AT578" s="17">
        <f>AL578+AS578</f>
        <v>0</v>
      </c>
      <c r="AU578">
        <f>MAX(AX578:IV578)</f>
        <v>-139</v>
      </c>
      <c r="AV578" s="3">
        <f>AV576-$C$7</f>
        <v>-1023</v>
      </c>
      <c r="AW578">
        <f>(($B$4/2)^2-AU578^2)^0.5</f>
        <v>56.382621436041795</v>
      </c>
      <c r="IA578">
        <f>IF($AV578&gt;(-1)*$B$4/2,$AV578,HZ576)</f>
        <v>-139</v>
      </c>
    </row>
    <row r="579" spans="47:235" ht="12.75">
      <c r="AU579">
        <f>AU578</f>
        <v>-139</v>
      </c>
      <c r="AV579" s="3"/>
      <c r="AW579">
        <f>-AW578</f>
        <v>-56.382621436041795</v>
      </c>
      <c r="IA579">
        <f>IA578</f>
        <v>-139</v>
      </c>
    </row>
    <row r="580" spans="47:236" ht="12.75">
      <c r="AU580">
        <f>MAX(AX580:IV580)</f>
        <v>-139</v>
      </c>
      <c r="AV580" s="3">
        <f>AV578-$C$9</f>
        <v>-1035</v>
      </c>
      <c r="AW580">
        <f>(($B$4/2)^2-AU580^2)^0.5</f>
        <v>56.382621436041795</v>
      </c>
      <c r="IB580">
        <f>IF($AV580&gt;(-1)*$B$4/2,$AV580,IA578)</f>
        <v>-139</v>
      </c>
    </row>
    <row r="581" spans="20:245" ht="12.75">
      <c r="T581" s="22"/>
      <c r="U581" s="22"/>
      <c r="V581" s="22"/>
      <c r="W581" s="22"/>
      <c r="X581" s="22"/>
      <c r="Y581" s="22"/>
      <c r="Z581" s="22"/>
      <c r="AA581" s="22"/>
      <c r="AB581" s="22"/>
      <c r="AC581" s="23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12">
        <f>AU580</f>
        <v>-139</v>
      </c>
      <c r="AV581" s="13"/>
      <c r="AW581" s="12">
        <f>-AW580</f>
        <v>-56.382621436041795</v>
      </c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>
        <f>IB580</f>
        <v>-139</v>
      </c>
      <c r="IC581" s="12"/>
      <c r="ID581" s="12"/>
      <c r="IE581" s="12"/>
      <c r="IF581" s="12"/>
      <c r="IG581" s="12"/>
      <c r="IH581" s="12"/>
      <c r="II581" s="12"/>
      <c r="IJ581" s="12"/>
      <c r="IK581" s="12"/>
    </row>
    <row r="582" spans="19:237" ht="12.75">
      <c r="S582" s="17">
        <f>IF(($B$4/2)&gt;ABS(AV584),0,IF(($B$4/2)&gt;ABS(AV582),1,2))</f>
        <v>2</v>
      </c>
      <c r="T582" s="17">
        <f>AW582</f>
        <v>56.382621436041795</v>
      </c>
      <c r="U582" s="17">
        <f>MAX(AX582:IK582)</f>
        <v>-139</v>
      </c>
      <c r="V582" s="17">
        <f>AW583</f>
        <v>-56.382621436041795</v>
      </c>
      <c r="W582" s="17">
        <f>MAX(AX583:IK583)</f>
        <v>-139</v>
      </c>
      <c r="X582" s="17">
        <f>((T582-V582)^2+(U582-W582)^2)^0.5</f>
        <v>112.76524287208359</v>
      </c>
      <c r="Y582" s="17">
        <f>AW584</f>
        <v>56.382621436041795</v>
      </c>
      <c r="Z582" s="17">
        <f>MAX(AX584:IK584)</f>
        <v>-139</v>
      </c>
      <c r="AA582" s="17">
        <f>AW585</f>
        <v>-56.382621436041795</v>
      </c>
      <c r="AB582" s="17">
        <f>MAX(AX585:IK585)</f>
        <v>-139</v>
      </c>
      <c r="AC582" s="17">
        <f>((Y582-AA582)^2+(Z582-AB582)^2)^0.5</f>
        <v>112.76524287208359</v>
      </c>
      <c r="AD582" s="17">
        <f>((AC582+X582)/2)*$C$9</f>
        <v>1353.182914465003</v>
      </c>
      <c r="AE582" s="17">
        <f>((T582-Y582)^2+(U582-Z582)^2)^0.5</f>
        <v>0</v>
      </c>
      <c r="AF582" s="17">
        <f>(AE582/2)/($B$4/2)</f>
        <v>0</v>
      </c>
      <c r="AG582" s="17">
        <f>2*ASIN(AF582)</f>
        <v>0</v>
      </c>
      <c r="AH582" s="17">
        <f>(AG582/(2*PI()))*PI()*($B$4/2)^2</f>
        <v>0</v>
      </c>
      <c r="AI582" s="17">
        <f>(($B$4/2)^2-(AE582/2)^2)^0.5</f>
        <v>150</v>
      </c>
      <c r="AJ582" s="17">
        <f>(AE582*AI582)/2</f>
        <v>0</v>
      </c>
      <c r="AK582" s="17">
        <f>(AH582-AJ582)*2</f>
        <v>0</v>
      </c>
      <c r="AL582" s="17">
        <f>IF(S582=0,AD582+AK582,0)</f>
        <v>0</v>
      </c>
      <c r="AM582" s="17">
        <f>((T582-V582)^2+(U582-W582)^2)^0.5</f>
        <v>112.76524287208359</v>
      </c>
      <c r="AN582" s="17">
        <f>(AM582/2)/($B$4/2)</f>
        <v>0.3758841429069453</v>
      </c>
      <c r="AO582" s="17">
        <f>2*ASIN(AN582)</f>
        <v>0.7707014022680627</v>
      </c>
      <c r="AP582" s="17">
        <f>(AO582/(2*PI()))*PI()*($B$4/2)^2</f>
        <v>8670.390775515705</v>
      </c>
      <c r="AQ582" s="17">
        <f>(($B$4/2)^2-(AM582/2)^2)^0.5</f>
        <v>139</v>
      </c>
      <c r="AR582" s="17">
        <f>(AM582*AQ582)/2</f>
        <v>7837.184379609809</v>
      </c>
      <c r="AS582" s="17">
        <f>IF(S582=1,AP582-AR582,0)</f>
        <v>0</v>
      </c>
      <c r="AT582" s="17">
        <f>AL582+AS582</f>
        <v>0</v>
      </c>
      <c r="AU582">
        <f>MAX(AX582:IV582)</f>
        <v>-139</v>
      </c>
      <c r="AV582" s="3">
        <f>AV580-$C$7</f>
        <v>-1075</v>
      </c>
      <c r="AW582">
        <f>(($B$4/2)^2-AU582^2)^0.5</f>
        <v>56.382621436041795</v>
      </c>
      <c r="IC582">
        <f>IF($AV582&gt;(-1)*$B$4/2,$AV582,IB580)</f>
        <v>-139</v>
      </c>
    </row>
    <row r="583" spans="47:237" ht="12.75">
      <c r="AU583">
        <f>AU582</f>
        <v>-139</v>
      </c>
      <c r="AV583" s="3"/>
      <c r="AW583">
        <f>-AW582</f>
        <v>-56.382621436041795</v>
      </c>
      <c r="IC583">
        <f>IC582</f>
        <v>-139</v>
      </c>
    </row>
    <row r="584" spans="47:238" ht="12.75">
      <c r="AU584">
        <f>MAX(AX584:IV584)</f>
        <v>-139</v>
      </c>
      <c r="AV584" s="3">
        <f>AV582-$C$9</f>
        <v>-1087</v>
      </c>
      <c r="AW584">
        <f>(($B$4/2)^2-AU584^2)^0.5</f>
        <v>56.382621436041795</v>
      </c>
      <c r="ID584">
        <f>IF($AV584&gt;(-1)*$B$4/2,$AV584,IC582)</f>
        <v>-139</v>
      </c>
    </row>
    <row r="585" spans="20:245" ht="12.75">
      <c r="T585" s="22"/>
      <c r="U585" s="22"/>
      <c r="V585" s="22"/>
      <c r="W585" s="22"/>
      <c r="X585" s="22"/>
      <c r="Y585" s="22"/>
      <c r="Z585" s="22"/>
      <c r="AA585" s="22"/>
      <c r="AB585" s="22"/>
      <c r="AC585" s="23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12">
        <f>AU584</f>
        <v>-139</v>
      </c>
      <c r="AV585" s="13"/>
      <c r="AW585" s="12">
        <f>-AW584</f>
        <v>-56.382621436041795</v>
      </c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>
        <f>ID584</f>
        <v>-139</v>
      </c>
      <c r="IE585" s="12"/>
      <c r="IF585" s="12"/>
      <c r="IG585" s="12"/>
      <c r="IH585" s="12"/>
      <c r="II585" s="12"/>
      <c r="IJ585" s="12"/>
      <c r="IK585" s="12"/>
    </row>
    <row r="586" spans="19:239" ht="12.75">
      <c r="S586" s="17">
        <f>IF(($B$4/2)&gt;ABS(AV588),0,IF(($B$4/2)&gt;ABS(AV586),1,2))</f>
        <v>2</v>
      </c>
      <c r="T586" s="17">
        <f>AW586</f>
        <v>56.382621436041795</v>
      </c>
      <c r="U586" s="17">
        <f>MAX(AX586:IK586)</f>
        <v>-139</v>
      </c>
      <c r="V586" s="17">
        <f>AW587</f>
        <v>-56.382621436041795</v>
      </c>
      <c r="W586" s="17">
        <f>MAX(AX587:IK587)</f>
        <v>-139</v>
      </c>
      <c r="X586" s="17">
        <f>((T586-V586)^2+(U586-W586)^2)^0.5</f>
        <v>112.76524287208359</v>
      </c>
      <c r="Y586" s="17">
        <f>AW588</f>
        <v>56.382621436041795</v>
      </c>
      <c r="Z586" s="17">
        <f>MAX(AX588:IK588)</f>
        <v>-139</v>
      </c>
      <c r="AA586" s="17">
        <f>AW589</f>
        <v>-56.382621436041795</v>
      </c>
      <c r="AB586" s="17">
        <f>MAX(AX589:IK589)</f>
        <v>-139</v>
      </c>
      <c r="AC586" s="17">
        <f>((Y586-AA586)^2+(Z586-AB586)^2)^0.5</f>
        <v>112.76524287208359</v>
      </c>
      <c r="AD586" s="17">
        <f>((AC586+X586)/2)*$C$9</f>
        <v>1353.182914465003</v>
      </c>
      <c r="AE586" s="17">
        <f>((T586-Y586)^2+(U586-Z586)^2)^0.5</f>
        <v>0</v>
      </c>
      <c r="AF586" s="17">
        <f>(AE586/2)/($B$4/2)</f>
        <v>0</v>
      </c>
      <c r="AG586" s="17">
        <f>2*ASIN(AF586)</f>
        <v>0</v>
      </c>
      <c r="AH586" s="17">
        <f>(AG586/(2*PI()))*PI()*($B$4/2)^2</f>
        <v>0</v>
      </c>
      <c r="AI586" s="17">
        <f>(($B$4/2)^2-(AE586/2)^2)^0.5</f>
        <v>150</v>
      </c>
      <c r="AJ586" s="17">
        <f>(AE586*AI586)/2</f>
        <v>0</v>
      </c>
      <c r="AK586" s="17">
        <f>(AH586-AJ586)*2</f>
        <v>0</v>
      </c>
      <c r="AL586" s="17">
        <f>IF(S586=0,AD586+AK586,0)</f>
        <v>0</v>
      </c>
      <c r="AM586" s="17">
        <f>((T586-V586)^2+(U586-W586)^2)^0.5</f>
        <v>112.76524287208359</v>
      </c>
      <c r="AN586" s="17">
        <f>(AM586/2)/($B$4/2)</f>
        <v>0.3758841429069453</v>
      </c>
      <c r="AO586" s="17">
        <f>2*ASIN(AN586)</f>
        <v>0.7707014022680627</v>
      </c>
      <c r="AP586" s="17">
        <f>(AO586/(2*PI()))*PI()*($B$4/2)^2</f>
        <v>8670.390775515705</v>
      </c>
      <c r="AQ586" s="17">
        <f>(($B$4/2)^2-(AM586/2)^2)^0.5</f>
        <v>139</v>
      </c>
      <c r="AR586" s="17">
        <f>(AM586*AQ586)/2</f>
        <v>7837.184379609809</v>
      </c>
      <c r="AS586" s="17">
        <f>IF(S586=1,AP586-AR586,0)</f>
        <v>0</v>
      </c>
      <c r="AT586" s="17">
        <f>AL586+AS586</f>
        <v>0</v>
      </c>
      <c r="AU586">
        <f>MAX(AX586:IV586)</f>
        <v>-139</v>
      </c>
      <c r="AV586" s="3">
        <f>AV584-$C$7</f>
        <v>-1127</v>
      </c>
      <c r="AW586">
        <f>(($B$4/2)^2-AU586^2)^0.5</f>
        <v>56.382621436041795</v>
      </c>
      <c r="IE586">
        <f>IF($AV586&gt;(-1)*$B$4/2,$AV586,ID584)</f>
        <v>-139</v>
      </c>
    </row>
    <row r="587" spans="47:239" ht="12.75">
      <c r="AU587">
        <f>AU586</f>
        <v>-139</v>
      </c>
      <c r="AV587" s="3"/>
      <c r="AW587">
        <f>-AW586</f>
        <v>-56.382621436041795</v>
      </c>
      <c r="IE587">
        <f>IE586</f>
        <v>-139</v>
      </c>
    </row>
    <row r="588" spans="47:240" ht="12.75">
      <c r="AU588">
        <f>MAX(AX588:IV588)</f>
        <v>-139</v>
      </c>
      <c r="AV588" s="3">
        <f>AV586-$C$9</f>
        <v>-1139</v>
      </c>
      <c r="AW588">
        <f>(($B$4/2)^2-AU588^2)^0.5</f>
        <v>56.382621436041795</v>
      </c>
      <c r="IF588">
        <f>IF($AV588&gt;(-1)*$B$4/2,$AV588,IE586)</f>
        <v>-139</v>
      </c>
    </row>
    <row r="589" spans="20:245" ht="12.75">
      <c r="T589" s="22"/>
      <c r="U589" s="22"/>
      <c r="V589" s="22"/>
      <c r="W589" s="22"/>
      <c r="X589" s="22"/>
      <c r="Y589" s="22"/>
      <c r="Z589" s="22"/>
      <c r="AA589" s="22"/>
      <c r="AB589" s="22"/>
      <c r="AC589" s="23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12">
        <f>AU588</f>
        <v>-139</v>
      </c>
      <c r="AV589" s="13"/>
      <c r="AW589" s="12">
        <f>-AW588</f>
        <v>-56.382621436041795</v>
      </c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>
        <f>IF588</f>
        <v>-139</v>
      </c>
      <c r="IG589" s="12"/>
      <c r="IH589" s="12"/>
      <c r="II589" s="12"/>
      <c r="IJ589" s="12"/>
      <c r="IK589" s="12"/>
    </row>
    <row r="590" spans="19:241" ht="12.75">
      <c r="S590" s="17">
        <f>IF(($B$4/2)&gt;ABS(AV592),0,IF(($B$4/2)&gt;ABS(AV590),1,2))</f>
        <v>2</v>
      </c>
      <c r="T590" s="17">
        <f>AW590</f>
        <v>56.382621436041795</v>
      </c>
      <c r="U590" s="17">
        <f>MAX(AX590:IK590)</f>
        <v>-139</v>
      </c>
      <c r="V590" s="17">
        <f>AW591</f>
        <v>-56.382621436041795</v>
      </c>
      <c r="W590" s="17">
        <f>MAX(AX591:IK591)</f>
        <v>-139</v>
      </c>
      <c r="X590" s="17">
        <f>((T590-V590)^2+(U590-W590)^2)^0.5</f>
        <v>112.76524287208359</v>
      </c>
      <c r="Y590" s="17">
        <f>AW592</f>
        <v>56.382621436041795</v>
      </c>
      <c r="Z590" s="17">
        <f>MAX(AX592:IK592)</f>
        <v>-139</v>
      </c>
      <c r="AA590" s="17">
        <f>AW593</f>
        <v>-56.382621436041795</v>
      </c>
      <c r="AB590" s="17">
        <f>MAX(AX593:IK593)</f>
        <v>-139</v>
      </c>
      <c r="AC590" s="17">
        <f>((Y590-AA590)^2+(Z590-AB590)^2)^0.5</f>
        <v>112.76524287208359</v>
      </c>
      <c r="AD590" s="17">
        <f>((AC590+X590)/2)*$C$9</f>
        <v>1353.182914465003</v>
      </c>
      <c r="AE590" s="17">
        <f>((T590-Y590)^2+(U590-Z590)^2)^0.5</f>
        <v>0</v>
      </c>
      <c r="AF590" s="17">
        <f>(AE590/2)/($B$4/2)</f>
        <v>0</v>
      </c>
      <c r="AG590" s="17">
        <f>2*ASIN(AF590)</f>
        <v>0</v>
      </c>
      <c r="AH590" s="17">
        <f>(AG590/(2*PI()))*PI()*($B$4/2)^2</f>
        <v>0</v>
      </c>
      <c r="AI590" s="17">
        <f>(($B$4/2)^2-(AE590/2)^2)^0.5</f>
        <v>150</v>
      </c>
      <c r="AJ590" s="17">
        <f>(AE590*AI590)/2</f>
        <v>0</v>
      </c>
      <c r="AK590" s="17">
        <f>(AH590-AJ590)*2</f>
        <v>0</v>
      </c>
      <c r="AL590" s="17">
        <f>IF(S590=0,AD590+AK590,0)</f>
        <v>0</v>
      </c>
      <c r="AM590" s="17">
        <f>((T590-V590)^2+(U590-W590)^2)^0.5</f>
        <v>112.76524287208359</v>
      </c>
      <c r="AN590" s="17">
        <f>(AM590/2)/($B$4/2)</f>
        <v>0.3758841429069453</v>
      </c>
      <c r="AO590" s="17">
        <f>2*ASIN(AN590)</f>
        <v>0.7707014022680627</v>
      </c>
      <c r="AP590" s="17">
        <f>(AO590/(2*PI()))*PI()*($B$4/2)^2</f>
        <v>8670.390775515705</v>
      </c>
      <c r="AQ590" s="17">
        <f>(($B$4/2)^2-(AM590/2)^2)^0.5</f>
        <v>139</v>
      </c>
      <c r="AR590" s="17">
        <f>(AM590*AQ590)/2</f>
        <v>7837.184379609809</v>
      </c>
      <c r="AS590" s="17">
        <f>IF(S590=1,AP590-AR590,0)</f>
        <v>0</v>
      </c>
      <c r="AT590" s="17">
        <f>AL590+AS590</f>
        <v>0</v>
      </c>
      <c r="AU590">
        <f>MAX(AX590:IV590)</f>
        <v>-139</v>
      </c>
      <c r="AV590" s="3">
        <f>AV588-$C$7</f>
        <v>-1179</v>
      </c>
      <c r="AW590">
        <f>(($B$4/2)^2-AU590^2)^0.5</f>
        <v>56.382621436041795</v>
      </c>
      <c r="IG590">
        <f>IF($AV590&gt;(-1)*$B$4/2,$AV590,IF588)</f>
        <v>-139</v>
      </c>
    </row>
    <row r="591" spans="47:241" ht="12.75">
      <c r="AU591">
        <f>AU590</f>
        <v>-139</v>
      </c>
      <c r="AV591" s="3"/>
      <c r="AW591">
        <f>-AW590</f>
        <v>-56.382621436041795</v>
      </c>
      <c r="IG591">
        <f>IG590</f>
        <v>-139</v>
      </c>
    </row>
    <row r="592" spans="47:242" ht="12.75">
      <c r="AU592">
        <f>MAX(AX592:IV592)</f>
        <v>-139</v>
      </c>
      <c r="AV592" s="3">
        <f>AV590-$C$9</f>
        <v>-1191</v>
      </c>
      <c r="AW592">
        <f>(($B$4/2)^2-AU592^2)^0.5</f>
        <v>56.382621436041795</v>
      </c>
      <c r="IH592">
        <f>IF($AV592&gt;(-1)*$B$4/2,$AV592,IG590)</f>
        <v>-139</v>
      </c>
    </row>
    <row r="593" spans="20:245" ht="12.75">
      <c r="T593" s="22"/>
      <c r="U593" s="22"/>
      <c r="V593" s="22"/>
      <c r="W593" s="22"/>
      <c r="X593" s="22"/>
      <c r="Y593" s="22"/>
      <c r="Z593" s="22"/>
      <c r="AA593" s="22"/>
      <c r="AB593" s="22"/>
      <c r="AC593" s="23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12">
        <f>AU592</f>
        <v>-139</v>
      </c>
      <c r="AV593" s="13"/>
      <c r="AW593" s="12">
        <f>-AW592</f>
        <v>-56.382621436041795</v>
      </c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>
        <f>IH592</f>
        <v>-139</v>
      </c>
      <c r="II593" s="12"/>
      <c r="IJ593" s="12"/>
      <c r="IK593" s="12"/>
    </row>
    <row r="594" spans="19:243" ht="12.75">
      <c r="S594" s="17">
        <f>IF(($B$4/2)&gt;ABS(AV596),0,IF(($B$4/2)&gt;ABS(AV594),1,2))</f>
        <v>2</v>
      </c>
      <c r="T594" s="17">
        <f>AW594</f>
        <v>56.382621436041795</v>
      </c>
      <c r="U594" s="17">
        <f>MAX(AX594:IK594)</f>
        <v>-139</v>
      </c>
      <c r="V594" s="17">
        <f>AW595</f>
        <v>-56.382621436041795</v>
      </c>
      <c r="W594" s="17">
        <f>MAX(AX595:IK595)</f>
        <v>-139</v>
      </c>
      <c r="X594" s="17">
        <f>((T594-V594)^2+(U594-W594)^2)^0.5</f>
        <v>112.76524287208359</v>
      </c>
      <c r="Y594" s="17">
        <f>AW596</f>
        <v>56.382621436041795</v>
      </c>
      <c r="Z594" s="17">
        <f>MAX(AX596:IK596)</f>
        <v>-139</v>
      </c>
      <c r="AA594" s="17">
        <f>AW597</f>
        <v>-56.382621436041795</v>
      </c>
      <c r="AB594" s="17">
        <f>MAX(AX597:IK597)</f>
        <v>-139</v>
      </c>
      <c r="AC594" s="17">
        <f>((Y594-AA594)^2+(Z594-AB594)^2)^0.5</f>
        <v>112.76524287208359</v>
      </c>
      <c r="AD594" s="17">
        <f>((AC594+X594)/2)*$C$9</f>
        <v>1353.182914465003</v>
      </c>
      <c r="AE594" s="17">
        <f>((T594-Y594)^2+(U594-Z594)^2)^0.5</f>
        <v>0</v>
      </c>
      <c r="AF594" s="17">
        <f>(AE594/2)/($B$4/2)</f>
        <v>0</v>
      </c>
      <c r="AG594" s="17">
        <f>2*ASIN(AF594)</f>
        <v>0</v>
      </c>
      <c r="AH594" s="17">
        <f>(AG594/(2*PI()))*PI()*($B$4/2)^2</f>
        <v>0</v>
      </c>
      <c r="AI594" s="17">
        <f>(($B$4/2)^2-(AE594/2)^2)^0.5</f>
        <v>150</v>
      </c>
      <c r="AJ594" s="17">
        <f>(AE594*AI594)/2</f>
        <v>0</v>
      </c>
      <c r="AK594" s="17">
        <f>(AH594-AJ594)*2</f>
        <v>0</v>
      </c>
      <c r="AL594" s="17">
        <f>IF(S594=0,AD594+AK594,0)</f>
        <v>0</v>
      </c>
      <c r="AM594" s="17">
        <f>((T594-V594)^2+(U594-W594)^2)^0.5</f>
        <v>112.76524287208359</v>
      </c>
      <c r="AN594" s="17">
        <f>(AM594/2)/($B$4/2)</f>
        <v>0.3758841429069453</v>
      </c>
      <c r="AO594" s="17">
        <f>2*ASIN(AN594)</f>
        <v>0.7707014022680627</v>
      </c>
      <c r="AP594" s="17">
        <f>(AO594/(2*PI()))*PI()*($B$4/2)^2</f>
        <v>8670.390775515705</v>
      </c>
      <c r="AQ594" s="17">
        <f>(($B$4/2)^2-(AM594/2)^2)^0.5</f>
        <v>139</v>
      </c>
      <c r="AR594" s="17">
        <f>(AM594*AQ594)/2</f>
        <v>7837.184379609809</v>
      </c>
      <c r="AS594" s="17">
        <f>IF(S594=1,AP594-AR594,0)</f>
        <v>0</v>
      </c>
      <c r="AT594" s="17">
        <f>AL594+AS594</f>
        <v>0</v>
      </c>
      <c r="AU594">
        <f>MAX(AX594:IV594)</f>
        <v>-139</v>
      </c>
      <c r="AV594" s="3">
        <f>AV592-$C$7</f>
        <v>-1231</v>
      </c>
      <c r="AW594">
        <f>(($B$4/2)^2-AU594^2)^0.5</f>
        <v>56.382621436041795</v>
      </c>
      <c r="II594">
        <f>IF($AV594&gt;(-1)*$B$4/2,$AV594,IH592)</f>
        <v>-139</v>
      </c>
    </row>
    <row r="595" spans="47:243" ht="12.75">
      <c r="AU595">
        <f>AU594</f>
        <v>-139</v>
      </c>
      <c r="AV595" s="3"/>
      <c r="AW595">
        <f>-AW594</f>
        <v>-56.382621436041795</v>
      </c>
      <c r="II595">
        <f>II594</f>
        <v>-139</v>
      </c>
    </row>
    <row r="596" spans="47:244" ht="12.75">
      <c r="AU596">
        <f>MAX(AX596:IV596)</f>
        <v>-139</v>
      </c>
      <c r="AV596" s="3">
        <f>AV594-$C$9</f>
        <v>-1243</v>
      </c>
      <c r="AW596">
        <f>(($B$4/2)^2-AU596^2)^0.5</f>
        <v>56.382621436041795</v>
      </c>
      <c r="IJ596">
        <f>IF($AV596&gt;(-1)*$B$4/2,$AV596,II594)</f>
        <v>-139</v>
      </c>
    </row>
    <row r="597" spans="20:245" ht="12.75">
      <c r="T597" s="22"/>
      <c r="U597" s="22"/>
      <c r="V597" s="22"/>
      <c r="W597" s="22"/>
      <c r="X597" s="22"/>
      <c r="Y597" s="22"/>
      <c r="Z597" s="22"/>
      <c r="AA597" s="22"/>
      <c r="AB597" s="22"/>
      <c r="AC597" s="23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12">
        <f>AU596</f>
        <v>-139</v>
      </c>
      <c r="AV597" s="13"/>
      <c r="AW597" s="12">
        <f>-AW596</f>
        <v>-56.382621436041795</v>
      </c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>
        <f>IJ596</f>
        <v>-139</v>
      </c>
      <c r="IK597" s="12"/>
    </row>
    <row r="598" spans="48:246" ht="12.75">
      <c r="AV598" s="6"/>
      <c r="AW598" s="6">
        <f>(-1)*$C$7/6</f>
        <v>-6.666666666666667</v>
      </c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>
        <v>0</v>
      </c>
      <c r="IL598" s="4"/>
    </row>
    <row r="599" spans="48:246" ht="12.75">
      <c r="AV599" s="6"/>
      <c r="AW599" s="6">
        <f>$C$7/6</f>
        <v>6.666666666666667</v>
      </c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>
        <v>0</v>
      </c>
      <c r="IL599" s="4"/>
    </row>
    <row r="600" spans="48:246" ht="12.75">
      <c r="AV600" s="7"/>
      <c r="AW600" s="7">
        <v>0</v>
      </c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>
        <f>(-1)*$C$7/6</f>
        <v>-6.666666666666667</v>
      </c>
    </row>
    <row r="601" spans="48:246" ht="12.75">
      <c r="AV601" s="7"/>
      <c r="AW601" s="7">
        <v>0</v>
      </c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>
        <f>$C$7/6</f>
        <v>6.666666666666667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23.7109375" style="0" bestFit="1" customWidth="1"/>
    <col min="3" max="3" width="6.8515625" style="0" bestFit="1" customWidth="1"/>
    <col min="4" max="4" width="10.8515625" style="0" bestFit="1" customWidth="1"/>
    <col min="5" max="5" width="5.8515625" style="0" customWidth="1"/>
    <col min="6" max="6" width="4.140625" style="0" bestFit="1" customWidth="1"/>
  </cols>
  <sheetData>
    <row r="1" spans="1:17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7" t="s">
        <v>38</v>
      </c>
      <c r="B4" s="28">
        <f>Shape!AT204/100</f>
        <v>706.8583470577036</v>
      </c>
      <c r="C4" s="7" t="s">
        <v>30</v>
      </c>
      <c r="D4" s="40" t="s">
        <v>37</v>
      </c>
      <c r="E4" s="29">
        <f>Shape!B4</f>
        <v>300</v>
      </c>
      <c r="F4" s="7" t="s">
        <v>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7" t="s">
        <v>39</v>
      </c>
      <c r="B5" s="28">
        <f>Shape!AT206/100</f>
        <v>381.24890528482143</v>
      </c>
      <c r="C5" s="7" t="s">
        <v>30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7" t="s">
        <v>40</v>
      </c>
      <c r="B7" s="30">
        <f>B5/B4</f>
        <v>0.5393568695506946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41" t="s">
        <v>41</v>
      </c>
      <c r="B10" s="35">
        <v>1200</v>
      </c>
      <c r="C10" s="6" t="s">
        <v>31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6" t="s">
        <v>42</v>
      </c>
      <c r="B11" s="35">
        <v>1300</v>
      </c>
      <c r="C11" s="6" t="s">
        <v>31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6" t="s">
        <v>43</v>
      </c>
      <c r="B12" s="35">
        <v>1000</v>
      </c>
      <c r="C12" s="6" t="s">
        <v>31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7" t="s">
        <v>44</v>
      </c>
      <c r="B14" s="29">
        <f>SUM(B10:B12)</f>
        <v>3500</v>
      </c>
      <c r="C14" s="7" t="s">
        <v>31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7" t="s">
        <v>45</v>
      </c>
      <c r="B17" s="31">
        <f>B14/B5</f>
        <v>9.180354229175395</v>
      </c>
      <c r="C17" s="7" t="s">
        <v>32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PALAZY</dc:creator>
  <cp:keywords/>
  <dc:description/>
  <cp:lastModifiedBy>Daniel</cp:lastModifiedBy>
  <cp:lastPrinted>2007-10-15T17:25:52Z</cp:lastPrinted>
  <dcterms:created xsi:type="dcterms:W3CDTF">2006-11-29T21:35:41Z</dcterms:created>
  <dcterms:modified xsi:type="dcterms:W3CDTF">2013-01-27T10:24:29Z</dcterms:modified>
  <cp:category/>
  <cp:version/>
  <cp:contentType/>
  <cp:contentStatus/>
</cp:coreProperties>
</file>